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nkoSM\Desktop\"/>
    </mc:Choice>
  </mc:AlternateContent>
  <bookViews>
    <workbookView xWindow="0" yWindow="0" windowWidth="19200" windowHeight="11595" tabRatio="751"/>
  </bookViews>
  <sheets>
    <sheet name="Планируемые" sheetId="2" r:id="rId1"/>
    <sheet name="Реализуемые" sheetId="3" r:id="rId2"/>
  </sheets>
  <definedNames>
    <definedName name="_xlnm._FilterDatabase" localSheetId="1" hidden="1">Реализуемые!$G$1:$G$76</definedName>
    <definedName name="_xlnm.Print_Area" localSheetId="0">Планируемые!$A$1:$AA$47</definedName>
    <definedName name="_xlnm.Print_Area" localSheetId="1">Реализуемые!$A$1:$AA$65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K35" i="2"/>
  <c r="K40" i="2"/>
  <c r="L47" i="2"/>
  <c r="K38" i="2"/>
  <c r="L65" i="3" l="1"/>
  <c r="K54" i="3" l="1"/>
  <c r="K59" i="3"/>
  <c r="K37" i="2"/>
  <c r="M13" i="2"/>
  <c r="M35" i="2" s="1"/>
  <c r="L54" i="3"/>
  <c r="M18" i="3"/>
  <c r="M17" i="3" l="1"/>
  <c r="M54" i="3" s="1"/>
  <c r="K56" i="3" l="1"/>
  <c r="K39" i="2" l="1"/>
  <c r="K36" i="2"/>
  <c r="K44" i="2" l="1"/>
  <c r="K57" i="3"/>
  <c r="K60" i="3"/>
  <c r="K43" i="2" l="1"/>
  <c r="K41" i="2"/>
  <c r="K64" i="3"/>
  <c r="K63" i="3"/>
  <c r="K61" i="3"/>
  <c r="K58" i="3"/>
  <c r="K55" i="3"/>
  <c r="K47" i="2" l="1"/>
  <c r="K48" i="2" s="1"/>
  <c r="K65" i="3"/>
  <c r="K67" i="3"/>
</calcChain>
</file>

<file path=xl/sharedStrings.xml><?xml version="1.0" encoding="utf-8"?>
<sst xmlns="http://schemas.openxmlformats.org/spreadsheetml/2006/main" count="805" uniqueCount="369">
  <si>
    <t>№ п/п</t>
  </si>
  <si>
    <t xml:space="preserve">Наименование проекта </t>
  </si>
  <si>
    <t>Описание проекта</t>
  </si>
  <si>
    <t>Кол-во рабочих мест (ед.)</t>
  </si>
  <si>
    <t>Объем налоговых отчислений (тыс. руб./год)</t>
  </si>
  <si>
    <t xml:space="preserve"> Фактическое расположение (место реализации)</t>
  </si>
  <si>
    <t xml:space="preserve">Вид деятельности </t>
  </si>
  <si>
    <t>Финансирование по проекту</t>
  </si>
  <si>
    <t>Цель проекта</t>
  </si>
  <si>
    <t xml:space="preserve">Основные показатели объекта </t>
  </si>
  <si>
    <t>Источники финансирования</t>
  </si>
  <si>
    <t>Государственная поддержка</t>
  </si>
  <si>
    <t>Обеспеченность проекта</t>
  </si>
  <si>
    <t>Координаты</t>
  </si>
  <si>
    <t>Кадастровый номер земельного участка, предназначенного для реализации инвестиционного проекта</t>
  </si>
  <si>
    <t>поддержка округа</t>
  </si>
  <si>
    <t>поддержка муниципалитета</t>
  </si>
  <si>
    <t>наличие инвестиционной площадки</t>
  </si>
  <si>
    <t>обеспеченность сырьевой базой</t>
  </si>
  <si>
    <t>обеспеченность инженерными сетями</t>
  </si>
  <si>
    <t>форма поддержки</t>
  </si>
  <si>
    <t>объем поддержки (тыс. рублей)</t>
  </si>
  <si>
    <t>тип площадки (гринфилд, браунфилд)</t>
  </si>
  <si>
    <t>описание площадки, наличие строений, их состояние, площадь</t>
  </si>
  <si>
    <t>Срок реализации проекта (год начала – год окончания)</t>
  </si>
  <si>
    <t>Инвестиционная емкость проекта (тыс. рублей)</t>
  </si>
  <si>
    <t>Собственные средства на реализацию проекта (тыс. рублей)</t>
  </si>
  <si>
    <t>Инициатор (с указанием ИНН, юридического адреса)</t>
  </si>
  <si>
    <t>Ответственный за предоставление информации (контактные данные)</t>
  </si>
  <si>
    <t>Этап/описание этапа</t>
  </si>
  <si>
    <t>Потребность в финансировании (тыс. рублей)</t>
  </si>
  <si>
    <t>Куратор инвестиционного проекта (контактные данные)</t>
  </si>
  <si>
    <t>"Модернизация тепличного хозяйства"</t>
  </si>
  <si>
    <t>"Строительство коровника на 25 голов"</t>
  </si>
  <si>
    <t xml:space="preserve">"Строительство Культурно-образовательного комплекса в п. Ваховск, модернизация открытой спортивной площадки»
 </t>
  </si>
  <si>
    <t>Строительство объекта «Сети тепловодоснабжения в п. Зайцева Речка Нижневартовского района»</t>
  </si>
  <si>
    <t xml:space="preserve">Строительство физкультурно-
спортивного комплекса в с.
Варьеган </t>
  </si>
  <si>
    <t>Строительство  газопровода до
загородного стационарного лагеря круглосуточного пребывания детей «Лесная сказка» в пгт. Излучинск</t>
  </si>
  <si>
    <t>Реконструкция автовокзала вахтовых перевозок под информационный культурный центр и автостанцию в пгт. Излучинск</t>
  </si>
  <si>
    <t>Строительство водоотвода в селе Покур Нижневартовского района</t>
  </si>
  <si>
    <t>Строительство централизованных сетей водоснабжения д. Вата Нижневартовского района</t>
  </si>
  <si>
    <t>Строительство канализационных очистных сооружений в селе Корлики Нижневартовского района</t>
  </si>
  <si>
    <t>Благоустройство набережной р. Окуневка пгт. Излучинск Нижневартовского района</t>
  </si>
  <si>
    <t>Увеличение ассортимента выпускаемой продукции, круглогодичное выращивание овощей</t>
  </si>
  <si>
    <t>Расширение производства</t>
  </si>
  <si>
    <t>Строительство сетей тепловодоснабжения в п. Зайцева Речка Нижневартовского района» (1 и 3 этапы)</t>
  </si>
  <si>
    <t>Проектирование и строительство  газопровода до
загородного стационарного лагеря круглосуточного пребывания детей «Лесная сказка» в пгт. Излучинск</t>
  </si>
  <si>
    <t xml:space="preserve">Благоустройство набережной р. Окуневка пгт. Излучинск </t>
  </si>
  <si>
    <t>Нижневартовский район, пгт. Излучинск</t>
  </si>
  <si>
    <t>Нижневартовский район, п .Зайцева Речка</t>
  </si>
  <si>
    <t>Нижневартовский район, п. Ваховск</t>
  </si>
  <si>
    <t>Нижневартовский район,    пгт. Излучинск</t>
  </si>
  <si>
    <t>Нижневартовский район, п. Зайцева Речка</t>
  </si>
  <si>
    <t>Нижневартовский район, п. Варьеган</t>
  </si>
  <si>
    <t>Нижневартовский район</t>
  </si>
  <si>
    <t>Нижневартовский район, с. Покур</t>
  </si>
  <si>
    <t>Нижневартовский район, с. Корлики</t>
  </si>
  <si>
    <t>Нижневартовский район, д. Вата</t>
  </si>
  <si>
    <t>Нижневартовский район, пгт .Излучинск</t>
  </si>
  <si>
    <t>2022 - 2025</t>
  </si>
  <si>
    <t>2022 - 2023</t>
  </si>
  <si>
    <t>2025 - 2029</t>
  </si>
  <si>
    <t>2021-2022</t>
  </si>
  <si>
    <t>2022-2023</t>
  </si>
  <si>
    <t>2022-2026</t>
  </si>
  <si>
    <t>Управление культуры и спорта администрации Нижневартовского района. И.о. начальника управления А.В. Бабишева, тел. (3466) 41-78-08</t>
  </si>
  <si>
    <t xml:space="preserve">Глава КФХ Сергин Риф Аширафович </t>
  </si>
  <si>
    <t xml:space="preserve">Индивидуальный предприниматель Кановалов Александ Михайлович </t>
  </si>
  <si>
    <t>администрация муниципального образования Нижневартовский район</t>
  </si>
  <si>
    <t>Администрация муниципального образования Нижневартовский район</t>
  </si>
  <si>
    <t>Инженерные сети участка частной застройки (2 очередь) пгт. Излучинск.</t>
  </si>
  <si>
    <t>Обеспечение жителей района качественными инженерными сетями</t>
  </si>
  <si>
    <t>Нижневартовский район, пгт.Излучинск</t>
  </si>
  <si>
    <t>Строительство</t>
  </si>
  <si>
    <t>2021-2024</t>
  </si>
  <si>
    <t>бюджет автономного округа, бюджет района</t>
  </si>
  <si>
    <t>Муниципальная программа района "Развитие жилищной сферы в Нижневартовском районе"</t>
  </si>
  <si>
    <t>36331,8 (профинансировано на 01.01.2019 - 15 291,1 тыс. руб.; план АИП на 2019 год 21 040,7 тыс. руб.)</t>
  </si>
  <si>
    <t>Строительство 1-квартирного жилого дома по ул. Пролетарская, 7 п. Зайцева Речка</t>
  </si>
  <si>
    <t xml:space="preserve">Обеспечение граждан жилыми помещениями. </t>
  </si>
  <si>
    <t>Нижневартовский район, п.Зайцева Речка</t>
  </si>
  <si>
    <t xml:space="preserve">Строительство. </t>
  </si>
  <si>
    <t xml:space="preserve">средства инвестора </t>
  </si>
  <si>
    <t>ООО "Лесовик"</t>
  </si>
  <si>
    <t>Строительство 2-квартирного жилого дома по ул. Таежная, 1 с. Аган</t>
  </si>
  <si>
    <t xml:space="preserve">Нижневартовский район, с. Аган  </t>
  </si>
  <si>
    <t>2021-2023</t>
  </si>
  <si>
    <t>Строительство 2-квартирного жилого дома по ул. Новая, 11 с. Аган</t>
  </si>
  <si>
    <t>ИП Захаров Александр Александрович</t>
  </si>
  <si>
    <t>В рамках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районе"                            по факту понесенных затрат</t>
  </si>
  <si>
    <t xml:space="preserve">ИП Гукасян А.М. </t>
  </si>
  <si>
    <t xml:space="preserve">"Строительство цеха по переработке молока" </t>
  </si>
  <si>
    <t>Увеличение количества производимого молока</t>
  </si>
  <si>
    <t>2014-2022</t>
  </si>
  <si>
    <t>Комплексная застройка части планировочного квартала 01.07.01 по ул.Набережная пгт.Излучинск</t>
  </si>
  <si>
    <t xml:space="preserve">Проектом запланировано строительство 17 жилых домов общей площадью 12,8 тыс. кв.м. На территории участка малоэтажной комплексной застройки предусмотрено все необходимое для комфортного проживания человека, это и комплексное благоустройство с организацией проездов, пешеходных тротуаров, газонов, цветников, освещение, места для постоянного хранения автомобилей, внутриквартальные дороги, централизованное инженерное обеспечение домов и строительство магазина товаров повседневного спроса. </t>
  </si>
  <si>
    <t>2016-2023</t>
  </si>
  <si>
    <t>ОАО "Самотлорнефтепромхим",ООО "Восточно-Сибирская технологическая компания"</t>
  </si>
  <si>
    <t>Нижневартовский район, с. Большетархово</t>
  </si>
  <si>
    <t xml:space="preserve">Строительство убойного цеха  </t>
  </si>
  <si>
    <t xml:space="preserve">Строительство цеха по переработки молочной продукции и мяса </t>
  </si>
  <si>
    <t>Расширение ассортимента  выпускаемой продукции</t>
  </si>
  <si>
    <t xml:space="preserve">Строительство сенохранилища </t>
  </si>
  <si>
    <t xml:space="preserve">Строительство убойного цеха </t>
  </si>
  <si>
    <t>2017-2022</t>
  </si>
  <si>
    <t>КФХ "Югор", Глава В.С. Быльев</t>
  </si>
  <si>
    <t>КФХ "Югор", Глава В.С.  Быльев</t>
  </si>
  <si>
    <t>Нижневартовский район, пгт. Новоаганск</t>
  </si>
  <si>
    <t>Эксплуатация</t>
  </si>
  <si>
    <t>бюджет района</t>
  </si>
  <si>
    <t xml:space="preserve">Строительство магазина продовольственных и промышленных товаров </t>
  </si>
  <si>
    <t>Расширение ассортимента товаров народного потребления, удовлетворение растущих потребностей населения и улучшения качества обслуживания. Обеспечение новыми рабочими местами</t>
  </si>
  <si>
    <t>Нижневартовский район, д. Вата, ул. Лесная, 17 а</t>
  </si>
  <si>
    <t>2018-2023</t>
  </si>
  <si>
    <t>ООО "НВ-КАР" Генеральный директолр Карпенко Анатолий Васильевич. Телефон: 89224222393</t>
  </si>
  <si>
    <t xml:space="preserve">Строительство сельского дома культуры в д. Вата </t>
  </si>
  <si>
    <t>Нижневартовский район, с.Ларьяк</t>
  </si>
  <si>
    <t>Управление культуры и спорта  администрации Нижневартовского района. И.о. начальника управления А.В. Бабишева, тел. (3466) 41-78-08</t>
  </si>
  <si>
    <t xml:space="preserve"> Нижневартовский район, д. Вата</t>
  </si>
  <si>
    <t>Реконструкция здания гостиницы "Таёжная"</t>
  </si>
  <si>
    <t>Реконструкция здания гостиницы "Таежная" в пгт Новоаганск.  Произведена реконструкция первого этажа, начата реконструкция второго этажа.</t>
  </si>
  <si>
    <t>Нижневартовский район, п.г.т. Новоаганск, ул. Береговая, 17А</t>
  </si>
  <si>
    <t xml:space="preserve">1. Грант в рамках программы «Развитие агропромышленного комплекса и рынков сельскохозяйственной продукции, сырья и продовольствия в Нижневартовском районе в 2014–2020 годах» (софинансирование,  в размере 15 000,00  руб.);                                                  2. Грант в размере 200 000,00 руб., в рамках программы "Культурное пространство Нижневратовского района" </t>
  </si>
  <si>
    <t xml:space="preserve">ООО "Аган Тревел", руководитель - Зорова Анастасия Сергеевна </t>
  </si>
  <si>
    <t>Строительство и обустройство мест для отдыха на территории "Славянского подворья".</t>
  </si>
  <si>
    <t xml:space="preserve">Проект предусматривает строительство и обуст ройство  мест отдыха, который будет включать в себя 2 избы для круглогодичного отдыха и пункт проката спортивного инвентаря, обустройство площадки для организации и проведения мероприятий </t>
  </si>
  <si>
    <t>Нижневартовский район, 10 км. трассы Нижневартовск-Излучинск</t>
  </si>
  <si>
    <t>Грант в рамках Постановления Правительства автономного округа-Югры от 9 октября 2013 года № 419-п «О государственной программе Ханты-Мансийского автономного округа – Югры «Социально-экономическое развитие, инвестиции и инновации Ханты-Мансийского автономного округа – Югры на 2014 - 2020 годы» (софинансирование)</t>
  </si>
  <si>
    <t>Управление культуры  и спорта администрации Нижневартовского района. И.о. начальника управления А.В. Бабишева, тел. (3466) 41-78-08</t>
  </si>
  <si>
    <t>Строительство музейного экспоната на территории  стойбище "Карамкинское"</t>
  </si>
  <si>
    <t>Проект предусматривает строительтсво музея культуры коренных малочисленных народов Севера, сбор музейных предметов</t>
  </si>
  <si>
    <t>Нижневартовский район, сельское посление Аган</t>
  </si>
  <si>
    <t>2019-2023</t>
  </si>
  <si>
    <t>Председатель правления Общины коренного малочисленного народа ханты «МА КОТЭМ» («МОЙ ДОМ»)  Казанжи Любовь Васильевна. Тел.: 89088946712</t>
  </si>
  <si>
    <t xml:space="preserve">Строительство коровника на 70 голов </t>
  </si>
  <si>
    <t>Строительство мини цеха по переработке молока</t>
  </si>
  <si>
    <t>Модернизация коровника и приобретение сельскохозяйственного оборудования и крупного рогатого скота</t>
  </si>
  <si>
    <t>КФХ Мардер</t>
  </si>
  <si>
    <t>ИП Пичугина Татьяна Анатольевна, ИНН 551002876930,                        представитель Шаханин Александр Степанович, телнфон 89526955924</t>
  </si>
  <si>
    <t>Обеспечение жителей района продукцией животноводства</t>
  </si>
  <si>
    <t xml:space="preserve">Нижневартовский район, п. Зайцева Речка  </t>
  </si>
  <si>
    <t>2020-2023</t>
  </si>
  <si>
    <t>получила грант</t>
  </si>
  <si>
    <t xml:space="preserve">Обеспечение жителей района комплектующими к снегоходу "Буран" </t>
  </si>
  <si>
    <t>Казамкин Юрий Петрович, с. Аган, ул. Школьная, дом 8, кв. 15, телефон: 89527062312</t>
  </si>
  <si>
    <t>Развитие материально-технической базы сельскохозяйственного потребительского перерабатывающего кооператива «Нижневартовский РАЙКОП»</t>
  </si>
  <si>
    <t>Развитие материально-технической базы</t>
  </si>
  <si>
    <t xml:space="preserve">Председатель кооператива Сергин Риф Аширафович, телефон: (3466) 28-22-53 доб. 101,102,  E-mail: RAI_KOP@BK.RU  </t>
  </si>
  <si>
    <t>Расширение фермерского хозяйства по разведению лошадей</t>
  </si>
  <si>
    <t xml:space="preserve">Планируется расширение территории для строительства конного клуба </t>
  </si>
  <si>
    <t>Нижневартовский район,   пгт. Излучинск, Мостоотряд – 95.</t>
  </si>
  <si>
    <t xml:space="preserve">Индивидуальный предприниматель, глава крестьянского (фермерского) хозяйства Гаврилюк Владимир Васильевич, 
ИНН 860306152434
Тел.: (3466) 56-28-54
rekord.v@mail.ru
</t>
  </si>
  <si>
    <t xml:space="preserve">Модернизация предприятия по  лесозаготовке </t>
  </si>
  <si>
    <t>Заготовка леса предполагает валку деревьев в лесу, с последующей разра-боткой древесины (хлыстов) по сортиментам (брёвнам, без сучьев, определённой длины).</t>
  </si>
  <si>
    <t>60 км. Автодороги г. Нижневартовск - г. Радужный, район "Ершовского месторождения"</t>
  </si>
  <si>
    <t xml:space="preserve">Индивидуальный предприниматель Минязева Гузалия Мавлявиевна   89048709922@mail.ru
victor.tkachuk2012@yandex.ru
</t>
  </si>
  <si>
    <t>Расширение производства парфюмерных и косметических средств</t>
  </si>
  <si>
    <r>
      <t>Компании района успешно продвигают бренд Югры на российском и международном рынках. В 2020 году ООО «Берегиня» стала резидентом технопарка с международными поставками косметического бренда «Берегиня». Сегодня линейка продукции по производству косметической продукции состоит из более 150 наименований.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В 2021 году приобретено оборудование на 300 т.р., зарегистрирована торговая марка "Тайганика".</t>
    </r>
  </si>
  <si>
    <t>Нижневартовский район,      поселок городского типа Излучинск, улица Автомобилистов, дом 6 б</t>
  </si>
  <si>
    <t>2019-2022</t>
  </si>
  <si>
    <t>ООО "Берегиня" директор  - Колисниченко 
Светлана Ивановна. Тел. 89222557169</t>
  </si>
  <si>
    <t xml:space="preserve">Модернизация цеха  по производству эковаты </t>
  </si>
  <si>
    <t>Обработка отходов бумаги и картона, с целью изготовления эковаты, используемой в строительстве объектов</t>
  </si>
  <si>
    <t>Нижневартовский район,      поселок городского типа Излучинск, улица Автомобилистов, 1</t>
  </si>
  <si>
    <t>ООО "Эковата", директор Тюстин Евгений Юрьевич, тел. 89028548330</t>
  </si>
  <si>
    <t>Модернизация оборудования для первичной  обработки древесины (линия дровокольная)</t>
  </si>
  <si>
    <t>Оборудование для первичной обработки древесины (колка дров)</t>
  </si>
  <si>
    <t>2020-2022</t>
  </si>
  <si>
    <t>Реконструкция нежилого помещения по переработке дикоросов, мяса, молока</t>
  </si>
  <si>
    <t>Ремонт производственных помещений</t>
  </si>
  <si>
    <t xml:space="preserve">Строительство сенохранилища  </t>
  </si>
  <si>
    <t>Расширение цеха по переработке дикоросов</t>
  </si>
  <si>
    <t>Модернизация специализированой техники и приобретение сырья для производства продукции из ягоды, ореха и кедровой шишки</t>
  </si>
  <si>
    <t>Нижневартовск, ул. Индустриальная 21/4</t>
  </si>
  <si>
    <t xml:space="preserve">Индивидуальный предприниматель Водопьянов Владимир Борисович т.+79825196536 dikoros.nv@mail.ru </t>
  </si>
  <si>
    <t xml:space="preserve">Модернизация оборудования фермы </t>
  </si>
  <si>
    <t>Замена светильников на ферме, с целью снижения расходов на освещение</t>
  </si>
  <si>
    <t>Ханты-Мансийский Автономный округ - Югра, Нижневартовский район, с.Охтеурье, Центральная, 10</t>
  </si>
  <si>
    <t>ООО "Охтеурская звероферма" директор Скокова Татьяна Николаевна т. +79125383528, 8(3466) 21-24-30, 8(3466) 21-23-79  newsnvr2011@yandex.ru</t>
  </si>
  <si>
    <t>Строительство 2-х квартирного жилого дома, в с. Варьеган, по ул. Айваседа Мэру д. 6 А</t>
  </si>
  <si>
    <t xml:space="preserve">Ханты-Мансийский Автономный округ - Югра, Нижневартовский район, с. Варьеган, ул. Айваседа Мэру д. 6 А </t>
  </si>
  <si>
    <t>ИП Барзукаев Р.Р. 628647, Ханты-Мансийский Автономный Округ - Югра Автономный Округ, Нижневартовский район, пгт. Новоаганск, ул. Геофизиков, 3-А 8 (922) 433-50-79
☎️ 8 (922) 793-32-10
Barzukaev@mail.ru
realmoney83@yandex.ru</t>
  </si>
  <si>
    <t xml:space="preserve">Ханты-Мансийский Автономный округ - Югра, Нижневартовский район, с. Варьеган, ул. Айваседа Мэру д. 8 </t>
  </si>
  <si>
    <t>Строительство 2-х квартирного жилого дома, в с. Варьеган, по ул. Айваседа Мэру д. 8</t>
  </si>
  <si>
    <t xml:space="preserve">ЗАО "Нижневартовскстройдеталь", Генеральный директор
Бусел Лариса Николаевна
Телефон приемной: (3466) 24-17-20, (3466) 24-38-82;
Факс: (3466) 67-25-33.
Электронный адрес: nsd@nv-sd.ru </t>
  </si>
  <si>
    <r>
      <t>Строительство (</t>
    </r>
    <r>
      <rPr>
        <sz val="8"/>
        <color rgb="FFFF0000"/>
        <rFont val="Times New Roman"/>
        <family val="1"/>
        <charset val="204"/>
      </rPr>
      <t>не строится, разрешения не выдавалось)</t>
    </r>
  </si>
  <si>
    <t>Строительство 1-квартирного жилого дома по ул. Кедровая, 16, с. Вата</t>
  </si>
  <si>
    <t>Строительство 2-квартирного жилого дома по ул. Зеленая, 13, п. Ваховск</t>
  </si>
  <si>
    <t>Строительство 2-квартирного жилого дома по ул. Зеленая, 5, п. Ваховск</t>
  </si>
  <si>
    <t>Ханты-Мансийский Автономный округ - Югра, Нижневартовский район, с. Вата, ул. Кедровая, 16.</t>
  </si>
  <si>
    <t xml:space="preserve">ООО "ТрансСтройМонтаж", директор Сергин Артем Рифович, 89129389818, tsm_komp@mail.ru </t>
  </si>
  <si>
    <t>ООО "ТрансСтройМонтаж", директор Сергин Артем Рифович, 89129389818, tsm_komp@mail.ru</t>
  </si>
  <si>
    <t>Обеспечение населения свежей продукцией</t>
  </si>
  <si>
    <r>
      <t xml:space="preserve">Строительство магазина-пекарни в п. Аган. </t>
    </r>
    <r>
      <rPr>
        <sz val="8"/>
        <color rgb="FFFF0000"/>
        <rFont val="Times New Roman"/>
        <family val="1"/>
        <charset val="204"/>
      </rPr>
      <t/>
    </r>
  </si>
  <si>
    <t>Нижневартовский район, п. Аган</t>
  </si>
  <si>
    <t>ИП Казанжи Л.В.</t>
  </si>
  <si>
    <t xml:space="preserve">Строительство объекта «Сети тепловодоснабжения в п. Аган Нижневартовского района» </t>
  </si>
  <si>
    <t>ООО «Гермес» (ИНН 8620018732; 628634, Россия, Нижневартовский район, рп. Излучинск, ул. Пионерная, д.21е Галиев М.И. 56-90-09 Директор Шагрова Галина Владимировна 89222550827.</t>
  </si>
  <si>
    <t>Строительство сетей тепловодоснабжения в с. Покур Нижневартовского района</t>
  </si>
  <si>
    <t xml:space="preserve">Реконструкция завода по производству бутилированной питьевой воды
</t>
  </si>
  <si>
    <t>Улучшение материально-технической базы. Приобретение портального крана</t>
  </si>
  <si>
    <t>Улучшение материально-технической базы. Приобретение комплекса мойки насосно-компрессорных труб.</t>
  </si>
  <si>
    <t>Модернизация кранового пути</t>
  </si>
  <si>
    <t>Модернизация газопровода цеха по антикоррозийному покрытию труб</t>
  </si>
  <si>
    <t>Улучшение материально-технической базы. Приобретение портального крана, для отгрузки нефтепроводных труб</t>
  </si>
  <si>
    <t>Улучшение материально-технической базы. Приобретение комплекса мойки насосно-компрессорных труб и организация участка, для установки мойки.</t>
  </si>
  <si>
    <t>Модернизация кранового пути с целью использования нового крана</t>
  </si>
  <si>
    <t>Нижневартовский район, Самотлорское месторождение нефти, Нижневартовская база по ремонту труб, строение 1.</t>
  </si>
  <si>
    <t>Нижневартовский район, г.п. Излучинск</t>
  </si>
  <si>
    <t>АО "ТМК Нефтегазсервис-Нижневартовск"</t>
  </si>
  <si>
    <t xml:space="preserve">Сбытовой сельскохозяйственный потребительский кооператив "Флагман" </t>
  </si>
  <si>
    <t>Создание материально-технической базы по вылову и переработке биоресурсов</t>
  </si>
  <si>
    <t>Сбытовой сельскохозяйственный потребительский кооператив "Флагман"</t>
  </si>
  <si>
    <t>Управление культуры и спорта администрации Нижневартовского района. И.о. начальника управления А.В. Бабишева, тел. (3466) 41-78-08, МКУ "УКС по застройке Нижневартовского района"</t>
  </si>
  <si>
    <t>МКУ "УКС по застройке Нижневартовского района",Управление градостроительства, развития жилищно-коммунального комплекса и энергетики администрации района Телефон: (3466) 49-86-15, 49-87-30</t>
  </si>
  <si>
    <t>МКУ "УКС по застройке Нижневартовского района", Управление культуры и спорта администрации Нижневартовского района. И.о. начальника управления А.В. Бабишева, тел. (3466) 41-78-08, Управление градостроительства, развития жилищно-коммунального комплекса и энергетики администрации района Телефон: (3466) 49-86-15, 49-87-30</t>
  </si>
  <si>
    <t>МКУ "УКС по застройке Нижневартовского района", Управление градостроительства, развития жилищно-коммунального комплекса и энергетики администрации района Телефон: (3466) 49-86-15, 49-87-30</t>
  </si>
  <si>
    <t>Управление градостроительства, развития жилищно-коммунального комплекса и энергетики администрации района Телефон: (3466) 49-86-15, 49-87-30</t>
  </si>
  <si>
    <t xml:space="preserve">Управление поддержки и развития предпринимательства, агропромышленного комплекса и местной промышленности, Начальник управления Гараева Гузель Рашитовна т. 8(3466) 49-47-25,  49-48-06, 49-47-09 </t>
  </si>
  <si>
    <t>Внедрение системы выявления утечек конфиденциальной информации</t>
  </si>
  <si>
    <t>Внедрение системы выявления утечек конфиденциальной информации на предприятии (DLP-система)</t>
  </si>
  <si>
    <t xml:space="preserve">НАО "Сервис электромонтажного оборудования" </t>
  </si>
  <si>
    <t>Строительство помещения для хранения сена</t>
  </si>
  <si>
    <t>Строительство специалиизрованного производственного помещения.</t>
  </si>
  <si>
    <t>Директор ООО "Берегиня" Колисниченко Светлана Ивановна т. 89222557169</t>
  </si>
  <si>
    <t>Нижневартовский район,    пгт. Излучинск, ул. Автомобилистов 6Б.</t>
  </si>
  <si>
    <t>ПИР</t>
  </si>
  <si>
    <t xml:space="preserve">60 957 266; 76 894 961 </t>
  </si>
  <si>
    <t>86:04:0000018:11020; S=19054м2</t>
  </si>
  <si>
    <t>62.000245;   76.755025</t>
  </si>
  <si>
    <t>86:04:0000002:913 S=4978 м2</t>
  </si>
  <si>
    <t>60.956095; 76.893171</t>
  </si>
  <si>
    <t>86:04:0000018:156 S=9251м2</t>
  </si>
  <si>
    <t>61.535602; 82.414022</t>
  </si>
  <si>
    <t>86:04:0000007:253; S=2180м2</t>
  </si>
  <si>
    <t>61.000281;75.479779</t>
  </si>
  <si>
    <t>86:04:0000008:00356 S=3946,0м2</t>
  </si>
  <si>
    <t>Канализационные очистные сооружения в селе Корлики Нижневартовского района</t>
  </si>
  <si>
    <t>61.531320;82.400984</t>
  </si>
  <si>
    <t>86:04:0000001:130226 S=1500,0м2</t>
  </si>
  <si>
    <t>61.089917; 75.814752</t>
  </si>
  <si>
    <t>86:04:0000009:790; S=13580м2</t>
  </si>
  <si>
    <t>61.100258; 80.263631</t>
  </si>
  <si>
    <t>86:04:0000015:1382 S=8967м2</t>
  </si>
  <si>
    <t>Жилой дом блокированного типа в сп. Зайцева Речка по ул. Октябрьская, 19 Нижневартовского района</t>
  </si>
  <si>
    <t>Нижневартовский район, п. Зайцева Речка ул. Октябрьская, 19</t>
  </si>
  <si>
    <t>сельское хозяйство</t>
  </si>
  <si>
    <t>культура и спорт</t>
  </si>
  <si>
    <t>торгово-развлекательная</t>
  </si>
  <si>
    <t>жилищное строительство</t>
  </si>
  <si>
    <t>коммунальное хозяйство</t>
  </si>
  <si>
    <t>производство пищевых продуктов</t>
  </si>
  <si>
    <t xml:space="preserve">Реестр инвестиционных проектов, реализуемых на территории Нижневартовского района
</t>
  </si>
  <si>
    <t xml:space="preserve">Реестр инвестиционных проектов, планируемых к реализации на территории Нижневартовского района
</t>
  </si>
  <si>
    <t>транспортная инфраструктура</t>
  </si>
  <si>
    <t>туризм</t>
  </si>
  <si>
    <t>культура</t>
  </si>
  <si>
    <t>рыболовство, рыбоводство</t>
  </si>
  <si>
    <t>нефтегазопереработка</t>
  </si>
  <si>
    <t>обработывающая промышленность</t>
  </si>
  <si>
    <t>сельское  хозяйство</t>
  </si>
  <si>
    <t>обрабатывающая промышленность</t>
  </si>
  <si>
    <t>Создание цеха по переработке дикорастущего растительного сырья (ягель) и изготовление экстрактов для производства парфюмерно-косметических средств ООО "Берегиня" (TM Taiganica), а также реализация в качестве сырья сторонним компаниям-изготовителям.</t>
  </si>
  <si>
    <t>Строительство котельной, сетей газоснабжения в селе Большетархово Нижневартовского района</t>
  </si>
  <si>
    <t>Выполнение проектных работ по восстановлению путей эвакуации на объекте "РМАУ МКДК "Арлекино" по ул. Набережная 13б, в пгт. Излучинск Нижневартовского района"</t>
  </si>
  <si>
    <t>Восстановление путей эвакуации на объекте "РМАУ МКДК "Арлекино" по ул. Набережная 13б, в пгт. Излучинск Нижневартовского района"</t>
  </si>
  <si>
    <t>средства бюджета и инвестора</t>
  </si>
  <si>
    <t>"Сквер Геологов по ул. Центральная, пгт. Новоаганск"</t>
  </si>
  <si>
    <t>В рамках проекта запланированы работы по благоустройству центральной площади и устройство сквера в пгт. Нововганск.</t>
  </si>
  <si>
    <t>2023-2024</t>
  </si>
  <si>
    <t>2023-2025</t>
  </si>
  <si>
    <t>"Капитальный ремонт пешеходной дорожки с благоустройством велодорожки и мест отдыха в пгт. Новоаганск</t>
  </si>
  <si>
    <t>ООО "Судоходная компания "Аганречтранс"</t>
  </si>
  <si>
    <t>Нижневартовскиий район, пгт. Излучинск</t>
  </si>
  <si>
    <t>сети электроснабжения — 5,561м</t>
  </si>
  <si>
    <t>86:04:0000018:7592</t>
  </si>
  <si>
    <t xml:space="preserve">Строительство 71 квартирного жилого дома в пгт. Излучинск, ул. Таежная  </t>
  </si>
  <si>
    <t>В рамках проекта запланированы работы по благоустройству пешеходных тротуаров, велодорожек и мест отдыха в пгт. Новоаганск</t>
  </si>
  <si>
    <t>Обеспечение граждан жилыми помещениями</t>
  </si>
  <si>
    <t>1. Сети канализации — 3,3101м, Сети тепловодоснабжения — 2,625м, сети водоснабжения — 0,627м, сети связи — 3,1715м</t>
  </si>
  <si>
    <t>Организация культурного досуга жителей населенного пункта, создание условий для развития народного художественного творчества</t>
  </si>
  <si>
    <t>Проект предусматривает строительство сельского дома культуры со зрительным залом на 150 мест, дискотечным залом, помещениями для ведения кружковой работы, работы специалистов. Проектно-сметная документация разработана.</t>
  </si>
  <si>
    <t>Управление культуры и спорта  администрации Нижневартовского района. И.О. начальника управления А.В. Бабишева, тел. (3466) 41-78-08</t>
  </si>
  <si>
    <t>Строительство магазина запчастей</t>
  </si>
  <si>
    <t xml:space="preserve">Строительство 47-квартирного жилого дома, номер 1 , п. Ваховск, ул. Агапова </t>
  </si>
  <si>
    <t xml:space="preserve">Строительство 32 квартирного жилого дома в пгт.Новоаганск, ул. Новая  </t>
  </si>
  <si>
    <t>Нижневартовскиий район, пгт. Новоаганск</t>
  </si>
  <si>
    <t>ПИР (экспертиза до конца августа 2022 по инф. гл. инженера Лещенко Е.)</t>
  </si>
  <si>
    <r>
      <t xml:space="preserve"> Проект направлен на организацию культурного досуга жителей населенного пункта, создание условий для развития народного художественного творчества. </t>
    </r>
    <r>
      <rPr>
        <sz val="8"/>
        <color indexed="8"/>
        <rFont val="Times New Roman"/>
        <family val="1"/>
        <charset val="204"/>
      </rPr>
      <t xml:space="preserve">
                         </t>
    </r>
  </si>
  <si>
    <t>строительство</t>
  </si>
  <si>
    <t>2022-2024</t>
  </si>
  <si>
    <t>Строительство завершено 22.03.2022</t>
  </si>
  <si>
    <t>ООО "Славянское подворье" директор Проняев Антон Сергеевич</t>
  </si>
  <si>
    <t>ООО Основа, директор Ямалиев Айрат Рабисович 
Тел 83466231629
Электронный адрес: osnova-nv@mail.ru</t>
  </si>
  <si>
    <t>2019-2024</t>
  </si>
  <si>
    <t>МКУ "УКС по застройке Нижневартовского района", Управление культуры и спорта  администрации Нижневартовского района. И.о. начальника управления А.В. Бабишева, тел. (3466) 41-78-08</t>
  </si>
  <si>
    <t>Лыжная база п. Ваховск Нижневартовский район</t>
  </si>
  <si>
    <t>Нижневартовкий район, п. Ваховск</t>
  </si>
  <si>
    <t xml:space="preserve">  </t>
  </si>
  <si>
    <t xml:space="preserve">   </t>
  </si>
  <si>
    <t>2024-2025</t>
  </si>
  <si>
    <t xml:space="preserve"> Капитальный ремонт объекта: "Здание хлебопекарни с магазином по ул. Новая, д. 18а в с. Покур Нижневартовского района"</t>
  </si>
  <si>
    <t>Ханты-Мансийский Автономный округ - Югра, Нижневартовский район, с. Вата, ул. Зеленая, 15</t>
  </si>
  <si>
    <t>Ханты-Мансийский Автономный округ - Югра, Нижневартовский район, с. Вата, ул. Зеленая, 5</t>
  </si>
  <si>
    <r>
      <t xml:space="preserve">Строительство. </t>
    </r>
    <r>
      <rPr>
        <sz val="8"/>
        <color rgb="FFFF0000"/>
        <rFont val="Times New Roman"/>
        <family val="1"/>
        <charset val="204"/>
      </rPr>
      <t>Планируется начало строительства весной 2022 года.</t>
    </r>
  </si>
  <si>
    <t xml:space="preserve">Строительство культурно-образовательного комплекса  в с.Ларьяк </t>
  </si>
  <si>
    <t>Капитальный ремонт объекта "Здание хлебопекарни с магазином по ул. Новая, д. 18а в с. Покур Нижневартовского района"</t>
  </si>
  <si>
    <t xml:space="preserve">информация о стоимости от Васильевой М.А. </t>
  </si>
  <si>
    <t>1229,5 п.м.</t>
  </si>
  <si>
    <t xml:space="preserve">Строительство объекта «Сети тепловодоснабжения в с. Покур Нижневартовского района»(1 этап – ул. Советская; 2 этап – ул. Совхозная) </t>
  </si>
  <si>
    <t>Строительство  (1 этап реализован на 100%,, реализация 2 этапа запланирована на 4 квартал 2022). Срок ввода в эксплуатацию 30.09.2022</t>
  </si>
  <si>
    <t>строительство, срок ввода в эксплуатацию 30.08.2022 (инф к совещанию Главы с Губер)</t>
  </si>
  <si>
    <t>862,3 п.м.</t>
  </si>
  <si>
    <t xml:space="preserve">бюджет района </t>
  </si>
  <si>
    <t>Строительство объекта "Централизованные сети водоснабжения д. Вата Нижневартовского района"</t>
  </si>
  <si>
    <t>5567,9 п.м.</t>
  </si>
  <si>
    <t>строительство, срок ввода в эксплуатацию 31.10.2023 (инф к совещанию Главы с Губер)</t>
  </si>
  <si>
    <t>Строительство сетей тепловодоснабжения в п.  Аган Нижневартовского района» (по улицам Советская, Береговая)</t>
  </si>
  <si>
    <t>649,1 п.м.</t>
  </si>
  <si>
    <t>Строительство. Срок ввода в эксплуатацию 30.09.2022</t>
  </si>
  <si>
    <t>контракт на строительство расторгнут</t>
  </si>
  <si>
    <t>бюджет района, частные инвестиции (концессия)</t>
  </si>
  <si>
    <t>Проект предусматривает строительство комплекса включающего сельский дом культуры на 150 мест, детскую музыкальную школу на 15 учащихся, библиотеку на 5000 томов.</t>
  </si>
  <si>
    <t>аукцион на строительство объекта (срок выполнения работ 28.06.2024)</t>
  </si>
  <si>
    <t>Одноэтажное модульное здание ориентировочной площадью 200м2, состоящее из:  офисно-бытового блока- модуля, сантехнического блока-модуля,коридорного блока-модуля ТЭП уточняются в процессе проектирования</t>
  </si>
  <si>
    <t>бюджет района, бюджет округа</t>
  </si>
  <si>
    <t>проектные работы 3 квартал 2022</t>
  </si>
  <si>
    <t>улучшение материально-технической базы для спортивной подготовки. ВКЛЮЧЕН В КАРТУ РАЗВИТИЯ ЮГРЫ</t>
  </si>
  <si>
    <t>двухэтажное здание площадью 1500 кв.м., состоящее из спортивного зала, тренажерного зала, прочих помещений</t>
  </si>
  <si>
    <t>2024-2027</t>
  </si>
  <si>
    <t xml:space="preserve">Строительство объекта "Легкоатлетический спортивный комплекс в пгт.Излучинск Нижневартовского района" </t>
  </si>
  <si>
    <t>2026-2027</t>
  </si>
  <si>
    <t>Позволит открытие новых отделений по видам спорта., увеличению рабочих мест, увеличению рабочих мест, увеличению числа жителей систематически занимающихся физической культурой и спортом</t>
  </si>
  <si>
    <t xml:space="preserve">Проект предусматривает строительство комплекса включающего 4 легкоатлетические дорожки дистанцией 200 м по кругу,спортивно-игровую площадку с паркетным покрытием 44х26м2, сектором для толкания ядра, тренажерный зал, зал для фитнеса и аэробики.  </t>
  </si>
  <si>
    <t>Реконструкция объекта "Мастерская национальных промыслов и ремесел "Верьтэ кат" в селе Корлики Нижневартовскогго района"</t>
  </si>
  <si>
    <t>Востановление новых технологий и видов ремесланнической деятельности в комфортных условиях</t>
  </si>
  <si>
    <t>Смогут принять участие в мастер-классах до 10 человек, количество посетителей увеличется до 30 человек</t>
  </si>
  <si>
    <t>Реконструкция объекта "МАУ "Межпоселенческий Центр национальных промыслов и ремесел" по ул. Рыбников д.8 в п. Аган Нижневартовского района"</t>
  </si>
  <si>
    <t xml:space="preserve">расширение  возможностей для восстановления новых технологий и видов ремесленнической деятельности в комфортных условиях. Если в настоящее время в старом здании могут принять участие в мастер-классах до 10 человек, в новом здании количество посетителей увеличится до 30 чел. </t>
  </si>
  <si>
    <t xml:space="preserve">бюджет района, бюджет округа </t>
  </si>
  <si>
    <t>Строительство объекта "Спортивный комплекс в п.Аган"</t>
  </si>
  <si>
    <t>Управление культуры и спорта администрации Нижневартовского района. И.о. начальника управления А.В. Бабишева, тел. (3466) 41-78-09</t>
  </si>
  <si>
    <t>Управление культуры и спорта администрации Нижневартовского района. И.о. начальника управления А.В. Бабишева, тел. (3466) 41-78-10</t>
  </si>
  <si>
    <t>Строительство объекта "Спортивный комплекс в п.Зайцева Речка"</t>
  </si>
  <si>
    <t>Проект предусматривает строительство комплекса включающего сельский дом культуры на 150 мест, библиотеку на 7000 экз., детскую музыкальную школу на 30 мест.,физкультурно-спортивный комплекс.</t>
  </si>
  <si>
    <t>Строительство объекта "Котельная, сети газоснабженияв в селе Большетархово Нижневартовского района"</t>
  </si>
  <si>
    <t>улучшение качества предоставляемых услуг по отоплению, снижение тарифов на отопление</t>
  </si>
  <si>
    <t>окончание проектных работ 1 квартал 2023 года</t>
  </si>
  <si>
    <t>Обеспеченность населенного пункта отведением поверхностных ливневых вод. Предупрежление подтопления территории села после потайки снега и дождевых осадков</t>
  </si>
  <si>
    <t>Строительство объекта "Водоотвод в селе Покур Нижневартовского района"</t>
  </si>
  <si>
    <t>ПСД готова</t>
  </si>
  <si>
    <t>Строительство объекта "Резервуар нефтепродуктов в с. Покур Нижневартовского района"</t>
  </si>
  <si>
    <t>Надежность хранения нефтепродуктов для отопительной котельной в с. Покур (после строительства резервуара - старые емкостя будут утилизированы), обеспечение экологической безопасности</t>
  </si>
  <si>
    <t xml:space="preserve">строительство объекта </t>
  </si>
  <si>
    <t>окончание проектных работ 3 квартал 2022 года</t>
  </si>
  <si>
    <t>Повышение качества оказания услуг по водоотведению, обеспечение экологических требований.</t>
  </si>
  <si>
    <t>Реконструкция предусматривает: надстройку второго этажа с устройством кровли здания; переустройство входных групп; перепланировку и ремонт существующих помещений; возможность установки лифта для обеспечения доступа инвалидов</t>
  </si>
  <si>
    <t>Реконструкция объекта позволит  организовать студию хорового пения на 12 человек, танцевальный зал на 10 выступающих и 65 человек зрителей.  проведенить   конференции,  зал вмещает  86 мест. Студии предназначены для занятий детей возрастом с 7 лет и взрослого населения.</t>
  </si>
  <si>
    <t xml:space="preserve">ПСД в работе </t>
  </si>
  <si>
    <t>Результатом реализации проекта является увеличение количества детей охваченных организованным отдыхом в течение всего года с 300 до 3230 чел, с 5,8% до 63 %</t>
  </si>
  <si>
    <t>строительство многофункционального спортивного зала и здания для проживания</t>
  </si>
  <si>
    <t xml:space="preserve">Реконструкция стационарного лагеря круглосуточного пребывания детей «Лесная сказка» в пгт. Излучинск </t>
  </si>
  <si>
    <t xml:space="preserve"> Проект направлен на организацию культурного досуга жителей населенного пункта, создание условий для развития народного художественного творчества. ВКЛЮЧЕН В КАРТУ РАЗВИТИЯ ЮГРЫ</t>
  </si>
  <si>
    <t>Газификация сельских поселений Нижневартовского района (Покур, Вата, Ваховск, Зайцева Речка, Большетархово)</t>
  </si>
  <si>
    <t>Нижневартовский район, Покур, Вата, Ваховск, Зайцева Речка, Большетархово</t>
  </si>
  <si>
    <t>Повышение качества оказания услуг по газоснабжению, теплоснабжению.</t>
  </si>
  <si>
    <t xml:space="preserve">Строительство коровника на 100 голов.  </t>
  </si>
  <si>
    <t xml:space="preserve">Строительство 2-квартирного жилого дома, ул. Центральная 23, с. Покур </t>
  </si>
  <si>
    <r>
      <t>Строительство</t>
    </r>
    <r>
      <rPr>
        <sz val="8"/>
        <color rgb="FFFF0000"/>
        <rFont val="Times New Roman"/>
        <family val="1"/>
        <charset val="204"/>
      </rPr>
      <t xml:space="preserve"> (информация на 26.07.2022 от Васильевой)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</si>
</sst>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#,##0.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name val="Times New Roman Cyr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1" fillId="0" borderId="0" applyFill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Fill="0" applyProtection="0"/>
    <xf numFmtId="164" fontId="1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vertical="top"/>
    </xf>
    <xf numFmtId="0" fontId="5" fillId="0" borderId="3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" fontId="5" fillId="0" borderId="1" xfId="0" applyNumberFormat="1" applyFont="1" applyFill="1" applyBorder="1" applyAlignment="1" applyProtection="1">
      <alignment horizontal="center" vertical="top" wrapText="1"/>
    </xf>
    <xf numFmtId="165" fontId="6" fillId="0" borderId="1" xfId="0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horizontal="justify" vertical="top"/>
    </xf>
    <xf numFmtId="0" fontId="6" fillId="0" borderId="1" xfId="4" applyFont="1" applyFill="1" applyBorder="1" applyAlignment="1" applyProtection="1">
      <alignment horizontal="justify" vertical="top"/>
    </xf>
    <xf numFmtId="0" fontId="5" fillId="0" borderId="1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horizontal="justify" vertical="top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3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horizontal="justify" vertical="top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left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justify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vertical="top" wrapText="1"/>
    </xf>
    <xf numFmtId="0" fontId="6" fillId="0" borderId="1" xfId="4" applyFont="1" applyFill="1" applyBorder="1" applyAlignment="1" applyProtection="1">
      <alignment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horizontal="justify" vertical="top" wrapText="1"/>
    </xf>
    <xf numFmtId="0" fontId="7" fillId="0" borderId="0" xfId="0" applyFont="1" applyAlignment="1">
      <alignment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horizontal="justify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9" fillId="0" borderId="1" xfId="4" applyFont="1" applyFill="1" applyBorder="1" applyAlignment="1" applyProtection="1">
      <alignment horizontal="justify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2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165" fontId="5" fillId="0" borderId="1" xfId="4" applyNumberFormat="1" applyFont="1" applyFill="1" applyBorder="1" applyAlignment="1" applyProtection="1">
      <alignment horizontal="center" vertical="top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165" fontId="6" fillId="0" borderId="1" xfId="4" applyNumberFormat="1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4" fontId="5" fillId="0" borderId="1" xfId="4" applyNumberFormat="1" applyFont="1" applyFill="1" applyBorder="1" applyAlignment="1" applyProtection="1">
      <alignment horizontal="center" vertical="top"/>
    </xf>
    <xf numFmtId="4" fontId="5" fillId="0" borderId="1" xfId="4" applyNumberFormat="1" applyFont="1" applyFill="1" applyBorder="1" applyAlignment="1" applyProtection="1">
      <alignment horizontal="center" vertical="top" wrapText="1"/>
    </xf>
    <xf numFmtId="0" fontId="5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6" fillId="0" borderId="1" xfId="4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top" textRotation="90"/>
    </xf>
    <xf numFmtId="0" fontId="7" fillId="0" borderId="3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6" fillId="0" borderId="1" xfId="1" applyFont="1" applyFill="1" applyBorder="1" applyAlignment="1" applyProtection="1">
      <alignment horizontal="center" vertical="top" wrapText="1"/>
    </xf>
    <xf numFmtId="0" fontId="10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4" fontId="10" fillId="3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6" fillId="0" borderId="1" xfId="1" applyFont="1" applyFill="1" applyBorder="1" applyAlignment="1" applyProtection="1">
      <alignment vertical="top" wrapText="1"/>
    </xf>
    <xf numFmtId="0" fontId="7" fillId="0" borderId="0" xfId="0" applyFont="1" applyAlignment="1">
      <alignment horizontal="center" vertical="top" textRotation="90" wrapText="1"/>
    </xf>
    <xf numFmtId="0" fontId="1" fillId="0" borderId="1" xfId="0" applyFont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64" fontId="5" fillId="2" borderId="1" xfId="1" applyFont="1" applyFill="1" applyBorder="1" applyAlignment="1" applyProtection="1">
      <alignment horizontal="center" vertical="top" wrapText="1"/>
    </xf>
    <xf numFmtId="164" fontId="5" fillId="0" borderId="1" xfId="1" applyFont="1" applyFill="1" applyBorder="1" applyAlignment="1" applyProtection="1">
      <alignment horizontal="center" vertical="top" wrapText="1"/>
    </xf>
    <xf numFmtId="164" fontId="1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/>
    <xf numFmtId="0" fontId="5" fillId="0" borderId="2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 indent="1"/>
    </xf>
    <xf numFmtId="164" fontId="5" fillId="0" borderId="1" xfId="1" applyNumberFormat="1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164" fontId="7" fillId="0" borderId="2" xfId="1" applyFont="1" applyBorder="1" applyAlignment="1">
      <alignment horizontal="center" vertical="top"/>
    </xf>
    <xf numFmtId="164" fontId="1" fillId="0" borderId="2" xfId="1" applyFont="1" applyBorder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</cellXfs>
  <cellStyles count="6">
    <cellStyle name="Гиперссылка" xfId="3" builtinId="8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usprofile.ru/id/9182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view="pageBreakPreview" zoomScale="80" zoomScaleNormal="100" zoomScaleSheetLayoutView="80" workbookViewId="0">
      <pane ySplit="4" topLeftCell="A8" activePane="bottomLeft" state="frozen"/>
      <selection pane="bottomLeft" activeCell="M35" sqref="M35"/>
    </sheetView>
  </sheetViews>
  <sheetFormatPr defaultRowHeight="15" x14ac:dyDescent="0.25"/>
  <cols>
    <col min="1" max="1" width="4.140625" style="1" customWidth="1"/>
    <col min="2" max="2" width="23.28515625" style="175" customWidth="1"/>
    <col min="3" max="3" width="14.85546875" style="110" customWidth="1"/>
    <col min="4" max="4" width="12.28515625" style="1" customWidth="1"/>
    <col min="5" max="5" width="9.140625" style="1" customWidth="1"/>
    <col min="6" max="6" width="11.5703125" style="1" customWidth="1"/>
    <col min="7" max="7" width="14.7109375" style="1" customWidth="1"/>
    <col min="8" max="8" width="13.5703125" style="110" customWidth="1"/>
    <col min="9" max="9" width="9.85546875" style="1" customWidth="1"/>
    <col min="10" max="10" width="9.140625" style="1"/>
    <col min="11" max="11" width="15.7109375" style="110" bestFit="1" customWidth="1"/>
    <col min="12" max="12" width="13.85546875" style="1" customWidth="1"/>
    <col min="13" max="13" width="16" style="1" customWidth="1"/>
    <col min="14" max="15" width="11.140625" style="1" customWidth="1"/>
    <col min="16" max="16" width="10.42578125" style="1" customWidth="1"/>
    <col min="17" max="18" width="9.140625" style="1"/>
    <col min="19" max="19" width="11.28515625" style="1" customWidth="1"/>
    <col min="20" max="20" width="13.5703125" style="1" customWidth="1"/>
    <col min="21" max="21" width="10.5703125" style="1" customWidth="1"/>
    <col min="22" max="22" width="9.140625" style="1"/>
    <col min="23" max="23" width="14" style="1" customWidth="1"/>
    <col min="24" max="24" width="9.140625" style="1"/>
    <col min="25" max="25" width="12.5703125" style="1" customWidth="1"/>
    <col min="26" max="26" width="10.28515625" style="1" customWidth="1"/>
    <col min="27" max="27" width="16.5703125" style="1" customWidth="1"/>
    <col min="28" max="16384" width="9.140625" style="1"/>
  </cols>
  <sheetData>
    <row r="1" spans="1:27" ht="18.75" x14ac:dyDescent="0.25">
      <c r="A1" s="179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" customHeight="1" x14ac:dyDescent="0.25">
      <c r="A2" s="181" t="s">
        <v>0</v>
      </c>
      <c r="B2" s="183" t="s">
        <v>1</v>
      </c>
      <c r="C2" s="181" t="s">
        <v>2</v>
      </c>
      <c r="D2" s="181"/>
      <c r="E2" s="181" t="s">
        <v>3</v>
      </c>
      <c r="F2" s="181" t="s">
        <v>4</v>
      </c>
      <c r="G2" s="181" t="s">
        <v>5</v>
      </c>
      <c r="H2" s="181" t="s">
        <v>6</v>
      </c>
      <c r="I2" s="181" t="s">
        <v>29</v>
      </c>
      <c r="J2" s="182" t="s">
        <v>24</v>
      </c>
      <c r="K2" s="181" t="s">
        <v>7</v>
      </c>
      <c r="L2" s="181"/>
      <c r="M2" s="181"/>
      <c r="N2" s="181"/>
      <c r="O2" s="181" t="s">
        <v>11</v>
      </c>
      <c r="P2" s="181"/>
      <c r="Q2" s="181"/>
      <c r="R2" s="181"/>
      <c r="S2" s="181" t="s">
        <v>12</v>
      </c>
      <c r="T2" s="181"/>
      <c r="U2" s="181"/>
      <c r="V2" s="181"/>
      <c r="W2" s="181" t="s">
        <v>27</v>
      </c>
      <c r="X2" s="181" t="s">
        <v>13</v>
      </c>
      <c r="Y2" s="181" t="s">
        <v>14</v>
      </c>
      <c r="Z2" s="181" t="s">
        <v>31</v>
      </c>
      <c r="AA2" s="181" t="s">
        <v>28</v>
      </c>
    </row>
    <row r="3" spans="1:27" ht="34.5" customHeight="1" x14ac:dyDescent="0.25">
      <c r="A3" s="181"/>
      <c r="B3" s="183"/>
      <c r="C3" s="181"/>
      <c r="D3" s="181"/>
      <c r="E3" s="181"/>
      <c r="F3" s="181"/>
      <c r="G3" s="181"/>
      <c r="H3" s="181"/>
      <c r="I3" s="181"/>
      <c r="J3" s="182"/>
      <c r="K3" s="181"/>
      <c r="L3" s="181"/>
      <c r="M3" s="181"/>
      <c r="N3" s="181"/>
      <c r="O3" s="181" t="s">
        <v>15</v>
      </c>
      <c r="P3" s="181"/>
      <c r="Q3" s="181" t="s">
        <v>16</v>
      </c>
      <c r="R3" s="181"/>
      <c r="S3" s="181" t="s">
        <v>17</v>
      </c>
      <c r="T3" s="181"/>
      <c r="U3" s="181" t="s">
        <v>18</v>
      </c>
      <c r="V3" s="181" t="s">
        <v>19</v>
      </c>
      <c r="W3" s="181"/>
      <c r="X3" s="181"/>
      <c r="Y3" s="181"/>
      <c r="Z3" s="181"/>
      <c r="AA3" s="181"/>
    </row>
    <row r="4" spans="1:27" ht="90" x14ac:dyDescent="0.25">
      <c r="A4" s="181"/>
      <c r="B4" s="183"/>
      <c r="C4" s="149" t="s">
        <v>8</v>
      </c>
      <c r="D4" s="2" t="s">
        <v>9</v>
      </c>
      <c r="E4" s="181"/>
      <c r="F4" s="181"/>
      <c r="G4" s="181"/>
      <c r="H4" s="181"/>
      <c r="I4" s="181"/>
      <c r="J4" s="182"/>
      <c r="K4" s="132" t="s">
        <v>25</v>
      </c>
      <c r="L4" s="2" t="s">
        <v>26</v>
      </c>
      <c r="M4" s="2" t="s">
        <v>30</v>
      </c>
      <c r="N4" s="2" t="s">
        <v>10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22</v>
      </c>
      <c r="T4" s="2" t="s">
        <v>23</v>
      </c>
      <c r="U4" s="181"/>
      <c r="V4" s="181"/>
      <c r="W4" s="181"/>
      <c r="X4" s="181"/>
      <c r="Y4" s="181"/>
      <c r="Z4" s="181"/>
      <c r="AA4" s="181"/>
    </row>
    <row r="5" spans="1:27" x14ac:dyDescent="0.25">
      <c r="A5" s="3">
        <v>1</v>
      </c>
      <c r="B5" s="168">
        <v>2</v>
      </c>
      <c r="C5" s="149">
        <v>3</v>
      </c>
      <c r="D5" s="2">
        <v>4</v>
      </c>
      <c r="E5" s="3">
        <v>5</v>
      </c>
      <c r="F5" s="3">
        <v>6</v>
      </c>
      <c r="G5" s="2">
        <v>7</v>
      </c>
      <c r="H5" s="123">
        <v>8</v>
      </c>
      <c r="I5" s="3">
        <v>9</v>
      </c>
      <c r="J5" s="3">
        <v>10</v>
      </c>
      <c r="K5" s="132">
        <v>11</v>
      </c>
      <c r="L5" s="2">
        <v>12</v>
      </c>
      <c r="M5" s="3">
        <v>13</v>
      </c>
      <c r="N5" s="3">
        <v>14</v>
      </c>
      <c r="O5" s="2">
        <v>15</v>
      </c>
      <c r="P5" s="2">
        <v>16</v>
      </c>
      <c r="Q5" s="3">
        <v>17</v>
      </c>
      <c r="R5" s="3">
        <v>18</v>
      </c>
      <c r="S5" s="2">
        <v>19</v>
      </c>
      <c r="T5" s="2">
        <v>20</v>
      </c>
      <c r="U5" s="3">
        <v>21</v>
      </c>
      <c r="V5" s="3">
        <v>22</v>
      </c>
      <c r="W5" s="2">
        <v>23</v>
      </c>
      <c r="X5" s="2">
        <v>24</v>
      </c>
      <c r="Y5" s="3">
        <v>25</v>
      </c>
      <c r="Z5" s="3">
        <v>26</v>
      </c>
      <c r="AA5" s="2">
        <v>27</v>
      </c>
    </row>
    <row r="6" spans="1:27" ht="150.75" customHeight="1" x14ac:dyDescent="0.25">
      <c r="A6" s="5">
        <v>1</v>
      </c>
      <c r="B6" s="5" t="s">
        <v>32</v>
      </c>
      <c r="C6" s="5" t="s">
        <v>43</v>
      </c>
      <c r="D6" s="4"/>
      <c r="E6" s="4"/>
      <c r="F6" s="4"/>
      <c r="G6" s="5" t="s">
        <v>48</v>
      </c>
      <c r="H6" s="5" t="s">
        <v>251</v>
      </c>
      <c r="I6" s="4"/>
      <c r="J6" s="14" t="s">
        <v>59</v>
      </c>
      <c r="K6" s="133">
        <v>250000</v>
      </c>
      <c r="L6" s="133">
        <v>250000</v>
      </c>
      <c r="M6" s="4"/>
      <c r="N6" s="4"/>
      <c r="O6" s="4"/>
      <c r="P6" s="4"/>
      <c r="Q6" s="4"/>
      <c r="R6" s="4"/>
      <c r="S6" s="4"/>
      <c r="T6" s="4"/>
      <c r="U6" s="4"/>
      <c r="V6" s="4"/>
      <c r="W6" s="5" t="s">
        <v>66</v>
      </c>
      <c r="X6" s="4"/>
      <c r="Y6" s="4"/>
      <c r="Z6" s="4"/>
      <c r="AA6" s="102" t="s">
        <v>218</v>
      </c>
    </row>
    <row r="7" spans="1:27" ht="129.75" customHeight="1" x14ac:dyDescent="0.25">
      <c r="A7" s="5">
        <v>2</v>
      </c>
      <c r="B7" s="129" t="s">
        <v>33</v>
      </c>
      <c r="C7" s="5" t="s">
        <v>44</v>
      </c>
      <c r="D7" s="4"/>
      <c r="E7" s="4"/>
      <c r="F7" s="4"/>
      <c r="G7" s="5" t="s">
        <v>49</v>
      </c>
      <c r="H7" s="5" t="s">
        <v>246</v>
      </c>
      <c r="I7" s="15" t="s">
        <v>289</v>
      </c>
      <c r="J7" s="14" t="s">
        <v>60</v>
      </c>
      <c r="K7" s="133">
        <v>2800</v>
      </c>
      <c r="L7" s="133">
        <v>2800</v>
      </c>
      <c r="M7" s="4"/>
      <c r="N7" s="4"/>
      <c r="O7" s="4"/>
      <c r="P7" s="4"/>
      <c r="Q7" s="4"/>
      <c r="R7" s="4"/>
      <c r="S7" s="4"/>
      <c r="T7" s="4"/>
      <c r="U7" s="4"/>
      <c r="V7" s="4"/>
      <c r="W7" s="5" t="s">
        <v>67</v>
      </c>
      <c r="X7" s="4"/>
      <c r="Y7" s="4"/>
      <c r="Z7" s="4"/>
      <c r="AA7" s="7" t="s">
        <v>218</v>
      </c>
    </row>
    <row r="8" spans="1:27" ht="198.75" customHeight="1" x14ac:dyDescent="0.25">
      <c r="A8" s="5">
        <v>3</v>
      </c>
      <c r="B8" s="21" t="s">
        <v>34</v>
      </c>
      <c r="C8" s="5" t="s">
        <v>362</v>
      </c>
      <c r="D8" s="5" t="s">
        <v>344</v>
      </c>
      <c r="E8" s="4"/>
      <c r="F8" s="4"/>
      <c r="G8" s="5" t="s">
        <v>50</v>
      </c>
      <c r="H8" s="5" t="s">
        <v>247</v>
      </c>
      <c r="I8" s="15" t="s">
        <v>289</v>
      </c>
      <c r="J8" s="14" t="s">
        <v>61</v>
      </c>
      <c r="K8" s="133">
        <v>330555.00089999998</v>
      </c>
      <c r="L8" s="4"/>
      <c r="M8" s="133">
        <v>330555.00089999998</v>
      </c>
      <c r="N8" s="5" t="s">
        <v>325</v>
      </c>
      <c r="O8" s="4"/>
      <c r="P8" s="4"/>
      <c r="Q8" s="4"/>
      <c r="R8" s="4"/>
      <c r="S8" s="4"/>
      <c r="T8" s="4"/>
      <c r="U8" s="4"/>
      <c r="V8" s="4"/>
      <c r="W8" s="5" t="s">
        <v>68</v>
      </c>
      <c r="X8" s="4"/>
      <c r="Y8" s="4"/>
      <c r="Z8" s="4"/>
      <c r="AA8" s="5" t="s">
        <v>65</v>
      </c>
    </row>
    <row r="9" spans="1:27" ht="239.25" customHeight="1" x14ac:dyDescent="0.25">
      <c r="A9" s="5">
        <v>4</v>
      </c>
      <c r="B9" s="169" t="s">
        <v>330</v>
      </c>
      <c r="C9" s="6" t="s">
        <v>332</v>
      </c>
      <c r="D9" s="6" t="s">
        <v>333</v>
      </c>
      <c r="E9" s="4"/>
      <c r="F9" s="4"/>
      <c r="G9" s="6" t="s">
        <v>48</v>
      </c>
      <c r="H9" s="5" t="s">
        <v>247</v>
      </c>
      <c r="I9" s="15" t="s">
        <v>358</v>
      </c>
      <c r="J9" s="14" t="s">
        <v>331</v>
      </c>
      <c r="K9" s="134">
        <v>800000</v>
      </c>
      <c r="L9" s="134"/>
      <c r="M9" s="134">
        <v>800000</v>
      </c>
      <c r="N9" s="5" t="s">
        <v>321</v>
      </c>
      <c r="O9" s="4"/>
      <c r="P9" s="4"/>
      <c r="Q9" s="4"/>
      <c r="R9" s="4"/>
      <c r="S9" s="4"/>
      <c r="T9" s="4"/>
      <c r="U9" s="4"/>
      <c r="V9" s="4"/>
      <c r="W9" s="12" t="s">
        <v>69</v>
      </c>
      <c r="X9" s="103" t="s">
        <v>227</v>
      </c>
      <c r="Y9" s="103" t="s">
        <v>228</v>
      </c>
      <c r="Z9" s="4"/>
      <c r="AA9" s="10" t="s">
        <v>213</v>
      </c>
    </row>
    <row r="10" spans="1:27" ht="204.75" customHeight="1" x14ac:dyDescent="0.25">
      <c r="A10" s="5">
        <v>5</v>
      </c>
      <c r="B10" s="5" t="s">
        <v>223</v>
      </c>
      <c r="C10" s="7" t="s">
        <v>262</v>
      </c>
      <c r="D10" s="4"/>
      <c r="E10" s="4"/>
      <c r="F10" s="4"/>
      <c r="G10" s="7" t="s">
        <v>225</v>
      </c>
      <c r="H10" s="5" t="s">
        <v>259</v>
      </c>
      <c r="I10" s="15" t="s">
        <v>289</v>
      </c>
      <c r="J10" s="14" t="s">
        <v>63</v>
      </c>
      <c r="K10" s="111">
        <v>12000</v>
      </c>
      <c r="L10" s="111">
        <v>12000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7" t="s">
        <v>224</v>
      </c>
      <c r="X10" s="4"/>
      <c r="Y10" s="4"/>
      <c r="Z10" s="4"/>
      <c r="AA10" s="7" t="s">
        <v>218</v>
      </c>
    </row>
    <row r="11" spans="1:27" ht="146.25" x14ac:dyDescent="0.25">
      <c r="A11" s="5">
        <v>6</v>
      </c>
      <c r="B11" s="5" t="s">
        <v>36</v>
      </c>
      <c r="C11" s="142" t="s">
        <v>327</v>
      </c>
      <c r="D11" s="8" t="s">
        <v>328</v>
      </c>
      <c r="E11" s="7">
        <v>5</v>
      </c>
      <c r="F11" s="4"/>
      <c r="G11" s="7" t="s">
        <v>53</v>
      </c>
      <c r="H11" s="5" t="s">
        <v>247</v>
      </c>
      <c r="I11" s="15" t="s">
        <v>287</v>
      </c>
      <c r="J11" s="14" t="s">
        <v>329</v>
      </c>
      <c r="K11" s="134">
        <v>593246</v>
      </c>
      <c r="L11" s="4"/>
      <c r="M11" s="134">
        <v>593246</v>
      </c>
      <c r="N11" s="5" t="s">
        <v>339</v>
      </c>
      <c r="O11" s="4"/>
      <c r="P11" s="4"/>
      <c r="Q11" s="4"/>
      <c r="R11" s="4"/>
      <c r="S11" s="4"/>
      <c r="T11" s="4"/>
      <c r="U11" s="4"/>
      <c r="V11" s="4"/>
      <c r="W11" s="5" t="s">
        <v>69</v>
      </c>
      <c r="X11" s="104" t="s">
        <v>229</v>
      </c>
      <c r="Y11" s="105" t="s">
        <v>230</v>
      </c>
      <c r="Z11" s="4"/>
      <c r="AA11" s="11" t="s">
        <v>216</v>
      </c>
    </row>
    <row r="12" spans="1:27" ht="236.25" x14ac:dyDescent="0.25">
      <c r="A12" s="5">
        <v>7</v>
      </c>
      <c r="B12" s="5" t="s">
        <v>37</v>
      </c>
      <c r="C12" s="8" t="s">
        <v>46</v>
      </c>
      <c r="D12" s="4"/>
      <c r="E12" s="4"/>
      <c r="F12" s="4"/>
      <c r="G12" s="7" t="s">
        <v>54</v>
      </c>
      <c r="H12" s="5" t="s">
        <v>247</v>
      </c>
      <c r="I12" s="14" t="s">
        <v>226</v>
      </c>
      <c r="J12" s="22" t="s">
        <v>300</v>
      </c>
      <c r="K12" s="111">
        <v>280941.11</v>
      </c>
      <c r="L12" s="4"/>
      <c r="M12" s="111">
        <v>280941.11</v>
      </c>
      <c r="N12" s="4"/>
      <c r="O12" s="4"/>
      <c r="P12" s="4"/>
      <c r="Q12" s="4"/>
      <c r="R12" s="4"/>
      <c r="S12" s="4"/>
      <c r="T12" s="4"/>
      <c r="U12" s="4"/>
      <c r="V12" s="4"/>
      <c r="W12" s="5" t="s">
        <v>69</v>
      </c>
      <c r="X12" s="4"/>
      <c r="Y12" s="4"/>
      <c r="Z12" s="4"/>
      <c r="AA12" s="11" t="s">
        <v>215</v>
      </c>
    </row>
    <row r="13" spans="1:27" ht="252.75" customHeight="1" x14ac:dyDescent="0.25">
      <c r="A13" s="5">
        <v>8</v>
      </c>
      <c r="B13" s="5" t="s">
        <v>38</v>
      </c>
      <c r="C13" s="8" t="s">
        <v>356</v>
      </c>
      <c r="D13" s="8" t="s">
        <v>357</v>
      </c>
      <c r="E13" s="7">
        <v>18</v>
      </c>
      <c r="F13" s="4"/>
      <c r="G13" s="7" t="s">
        <v>51</v>
      </c>
      <c r="H13" s="5" t="s">
        <v>247</v>
      </c>
      <c r="I13" s="5" t="s">
        <v>354</v>
      </c>
      <c r="J13" s="14" t="s">
        <v>269</v>
      </c>
      <c r="K13" s="111">
        <v>299399.12</v>
      </c>
      <c r="L13" s="111">
        <v>8000</v>
      </c>
      <c r="M13" s="111">
        <f>K13-L13</f>
        <v>291399.12</v>
      </c>
      <c r="N13" s="4"/>
      <c r="O13" s="4"/>
      <c r="P13" s="4"/>
      <c r="Q13" s="4"/>
      <c r="R13" s="4"/>
      <c r="S13" s="4"/>
      <c r="T13" s="4"/>
      <c r="U13" s="4"/>
      <c r="V13" s="4"/>
      <c r="W13" s="5" t="s">
        <v>69</v>
      </c>
      <c r="X13" s="103" t="s">
        <v>231</v>
      </c>
      <c r="Y13" s="106" t="s">
        <v>232</v>
      </c>
      <c r="Z13" s="4"/>
      <c r="AA13" s="11" t="s">
        <v>216</v>
      </c>
    </row>
    <row r="14" spans="1:27" ht="146.25" x14ac:dyDescent="0.25">
      <c r="A14" s="5">
        <v>9</v>
      </c>
      <c r="B14" s="5" t="s">
        <v>349</v>
      </c>
      <c r="C14" s="8" t="s">
        <v>348</v>
      </c>
      <c r="D14" s="8" t="s">
        <v>39</v>
      </c>
      <c r="E14" s="4"/>
      <c r="F14" s="4"/>
      <c r="G14" s="7" t="s">
        <v>55</v>
      </c>
      <c r="H14" s="5" t="s">
        <v>250</v>
      </c>
      <c r="I14" s="14" t="s">
        <v>350</v>
      </c>
      <c r="J14" s="14" t="s">
        <v>300</v>
      </c>
      <c r="K14" s="111">
        <v>58659.08</v>
      </c>
      <c r="L14" s="4"/>
      <c r="M14" s="111">
        <v>58659.08</v>
      </c>
      <c r="N14" s="5" t="s">
        <v>339</v>
      </c>
      <c r="O14" s="4"/>
      <c r="P14" s="4"/>
      <c r="Q14" s="4"/>
      <c r="R14" s="4"/>
      <c r="S14" s="4"/>
      <c r="T14" s="4"/>
      <c r="U14" s="4"/>
      <c r="V14" s="4"/>
      <c r="W14" s="5" t="s">
        <v>69</v>
      </c>
      <c r="X14" s="4"/>
      <c r="Y14" s="4"/>
      <c r="Z14" s="4"/>
      <c r="AA14" s="11" t="s">
        <v>216</v>
      </c>
    </row>
    <row r="15" spans="1:27" ht="99" customHeight="1" x14ac:dyDescent="0.25">
      <c r="A15" s="5">
        <v>10</v>
      </c>
      <c r="B15" s="6" t="s">
        <v>334</v>
      </c>
      <c r="C15" s="7" t="s">
        <v>335</v>
      </c>
      <c r="D15" s="7" t="s">
        <v>336</v>
      </c>
      <c r="E15" s="4"/>
      <c r="F15" s="4"/>
      <c r="G15" s="7" t="s">
        <v>56</v>
      </c>
      <c r="H15" s="5" t="s">
        <v>247</v>
      </c>
      <c r="I15" s="14" t="s">
        <v>226</v>
      </c>
      <c r="J15" s="14" t="s">
        <v>269</v>
      </c>
      <c r="K15" s="111">
        <v>40118.61</v>
      </c>
      <c r="L15" s="4"/>
      <c r="M15" s="111">
        <v>40118.61</v>
      </c>
      <c r="N15" s="5" t="s">
        <v>339</v>
      </c>
      <c r="O15" s="4"/>
      <c r="P15" s="4"/>
      <c r="Q15" s="4"/>
      <c r="R15" s="4"/>
      <c r="S15" s="4"/>
      <c r="T15" s="4"/>
      <c r="U15" s="4"/>
      <c r="V15" s="4"/>
      <c r="W15" s="5" t="s">
        <v>69</v>
      </c>
      <c r="X15" s="103" t="s">
        <v>233</v>
      </c>
      <c r="Y15" s="103" t="s">
        <v>234</v>
      </c>
      <c r="Z15" s="4"/>
      <c r="AA15" s="5" t="s">
        <v>65</v>
      </c>
    </row>
    <row r="16" spans="1:27" ht="147.75" customHeight="1" x14ac:dyDescent="0.25">
      <c r="A16" s="5">
        <v>11</v>
      </c>
      <c r="B16" s="6" t="s">
        <v>351</v>
      </c>
      <c r="C16" s="7" t="s">
        <v>352</v>
      </c>
      <c r="D16" s="7" t="s">
        <v>353</v>
      </c>
      <c r="E16" s="4"/>
      <c r="F16" s="4"/>
      <c r="G16" s="7" t="s">
        <v>55</v>
      </c>
      <c r="H16" s="5" t="s">
        <v>250</v>
      </c>
      <c r="I16" s="5" t="s">
        <v>354</v>
      </c>
      <c r="J16" s="22" t="s">
        <v>269</v>
      </c>
      <c r="K16" s="111">
        <v>78046.64</v>
      </c>
      <c r="L16" s="4"/>
      <c r="M16" s="111">
        <v>78046.64</v>
      </c>
      <c r="N16" s="5" t="s">
        <v>339</v>
      </c>
      <c r="O16" s="4"/>
      <c r="P16" s="4"/>
      <c r="Q16" s="4"/>
      <c r="R16" s="4"/>
      <c r="S16" s="4"/>
      <c r="T16" s="4"/>
      <c r="U16" s="4"/>
      <c r="V16" s="4"/>
      <c r="W16" s="5" t="s">
        <v>69</v>
      </c>
      <c r="X16" s="103" t="s">
        <v>235</v>
      </c>
      <c r="Y16" s="103" t="s">
        <v>236</v>
      </c>
      <c r="Z16" s="4"/>
      <c r="AA16" s="11" t="s">
        <v>216</v>
      </c>
    </row>
    <row r="17" spans="1:27" ht="130.5" customHeight="1" x14ac:dyDescent="0.25">
      <c r="A17" s="5">
        <v>12</v>
      </c>
      <c r="B17" s="6" t="s">
        <v>237</v>
      </c>
      <c r="C17" s="7" t="s">
        <v>355</v>
      </c>
      <c r="D17" s="7" t="s">
        <v>41</v>
      </c>
      <c r="E17" s="4"/>
      <c r="F17" s="4"/>
      <c r="G17" s="7" t="s">
        <v>56</v>
      </c>
      <c r="H17" s="5" t="s">
        <v>250</v>
      </c>
      <c r="I17" s="5" t="s">
        <v>354</v>
      </c>
      <c r="J17" s="14" t="s">
        <v>269</v>
      </c>
      <c r="K17" s="111">
        <v>185331.12</v>
      </c>
      <c r="L17" s="4"/>
      <c r="M17" s="111">
        <v>185331.12</v>
      </c>
      <c r="N17" s="5" t="s">
        <v>339</v>
      </c>
      <c r="O17" s="4"/>
      <c r="P17" s="4"/>
      <c r="Q17" s="4"/>
      <c r="R17" s="4"/>
      <c r="S17" s="4"/>
      <c r="T17" s="4"/>
      <c r="U17" s="4"/>
      <c r="V17" s="4"/>
      <c r="W17" s="5" t="s">
        <v>69</v>
      </c>
      <c r="X17" s="103" t="s">
        <v>238</v>
      </c>
      <c r="Y17" s="103" t="s">
        <v>239</v>
      </c>
      <c r="Z17" s="4"/>
      <c r="AA17" s="128" t="s">
        <v>216</v>
      </c>
    </row>
    <row r="18" spans="1:27" s="131" customFormat="1" ht="250.5" customHeight="1" x14ac:dyDescent="0.25">
      <c r="A18" s="5">
        <v>13</v>
      </c>
      <c r="B18" s="13" t="s">
        <v>115</v>
      </c>
      <c r="C18" s="7" t="s">
        <v>280</v>
      </c>
      <c r="D18" s="7" t="s">
        <v>281</v>
      </c>
      <c r="E18" s="7">
        <v>8</v>
      </c>
      <c r="F18" s="130"/>
      <c r="G18" s="7" t="s">
        <v>118</v>
      </c>
      <c r="H18" s="5" t="s">
        <v>247</v>
      </c>
      <c r="I18" s="5" t="s">
        <v>320</v>
      </c>
      <c r="J18" s="14" t="s">
        <v>63</v>
      </c>
      <c r="K18" s="19">
        <v>167599.29259</v>
      </c>
      <c r="L18" s="19"/>
      <c r="M18" s="130"/>
      <c r="N18" s="5" t="s">
        <v>321</v>
      </c>
      <c r="O18" s="130"/>
      <c r="P18" s="130"/>
      <c r="Q18" s="130"/>
      <c r="R18" s="130"/>
      <c r="S18" s="130"/>
      <c r="T18" s="130"/>
      <c r="U18" s="130"/>
      <c r="V18" s="130"/>
      <c r="W18" s="6" t="s">
        <v>69</v>
      </c>
      <c r="X18" s="104" t="s">
        <v>240</v>
      </c>
      <c r="Y18" s="104" t="s">
        <v>241</v>
      </c>
      <c r="Z18" s="130"/>
      <c r="AA18" s="7" t="s">
        <v>282</v>
      </c>
    </row>
    <row r="19" spans="1:27" ht="183.75" customHeight="1" x14ac:dyDescent="0.25">
      <c r="A19" s="5">
        <v>14</v>
      </c>
      <c r="B19" s="21" t="s">
        <v>305</v>
      </c>
      <c r="C19" s="8" t="s">
        <v>288</v>
      </c>
      <c r="D19" s="8" t="s">
        <v>322</v>
      </c>
      <c r="E19" s="4"/>
      <c r="F19" s="4"/>
      <c r="G19" s="7" t="s">
        <v>116</v>
      </c>
      <c r="H19" s="5" t="s">
        <v>247</v>
      </c>
      <c r="I19" s="5" t="s">
        <v>323</v>
      </c>
      <c r="J19" s="9" t="s">
        <v>290</v>
      </c>
      <c r="K19" s="19">
        <v>220463.29561999999</v>
      </c>
      <c r="L19" s="19">
        <v>220463.29561999999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6" t="s">
        <v>69</v>
      </c>
      <c r="X19" s="103" t="s">
        <v>242</v>
      </c>
      <c r="Y19" s="103" t="s">
        <v>243</v>
      </c>
      <c r="Z19" s="4"/>
      <c r="AA19" s="7" t="s">
        <v>117</v>
      </c>
    </row>
    <row r="20" spans="1:27" ht="147.75" customHeight="1" x14ac:dyDescent="0.25">
      <c r="A20" s="5">
        <v>15</v>
      </c>
      <c r="B20" s="73" t="s">
        <v>283</v>
      </c>
      <c r="C20" s="98" t="s">
        <v>143</v>
      </c>
      <c r="D20" s="4"/>
      <c r="E20" s="4"/>
      <c r="F20" s="4"/>
      <c r="G20" s="98" t="s">
        <v>85</v>
      </c>
      <c r="H20" s="5" t="s">
        <v>248</v>
      </c>
      <c r="I20" s="4"/>
      <c r="J20" s="15" t="s">
        <v>63</v>
      </c>
      <c r="K20" s="20">
        <v>500</v>
      </c>
      <c r="L20" s="20">
        <v>500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98" t="s">
        <v>144</v>
      </c>
      <c r="X20" s="4"/>
      <c r="Y20" s="4"/>
      <c r="Z20" s="4"/>
      <c r="AA20" s="7" t="s">
        <v>218</v>
      </c>
    </row>
    <row r="21" spans="1:27" ht="148.5" customHeight="1" x14ac:dyDescent="0.25">
      <c r="A21" s="5">
        <v>16</v>
      </c>
      <c r="B21" s="108" t="s">
        <v>345</v>
      </c>
      <c r="C21" s="15" t="s">
        <v>346</v>
      </c>
      <c r="D21" s="15" t="s">
        <v>263</v>
      </c>
      <c r="E21" s="121"/>
      <c r="F21" s="121"/>
      <c r="G21" s="15" t="s">
        <v>98</v>
      </c>
      <c r="H21" s="5" t="s">
        <v>250</v>
      </c>
      <c r="I21" s="15" t="s">
        <v>347</v>
      </c>
      <c r="J21" s="14" t="s">
        <v>331</v>
      </c>
      <c r="K21" s="20">
        <v>214000</v>
      </c>
      <c r="L21" s="121"/>
      <c r="M21" s="20">
        <v>214000</v>
      </c>
      <c r="N21" s="121"/>
      <c r="O21" s="121"/>
      <c r="P21" s="121"/>
      <c r="Q21" s="121"/>
      <c r="R21" s="121"/>
      <c r="S21" s="121"/>
      <c r="T21" s="121"/>
      <c r="U21" s="121"/>
      <c r="V21" s="121"/>
      <c r="W21" s="6" t="s">
        <v>69</v>
      </c>
      <c r="X21" s="121"/>
      <c r="Y21" s="121"/>
      <c r="Z21" s="121"/>
      <c r="AA21" s="128" t="s">
        <v>216</v>
      </c>
    </row>
    <row r="22" spans="1:27" ht="102.75" customHeight="1" x14ac:dyDescent="0.25">
      <c r="A22" s="5">
        <v>17</v>
      </c>
      <c r="B22" s="73" t="s">
        <v>264</v>
      </c>
      <c r="C22" s="98" t="s">
        <v>265</v>
      </c>
      <c r="D22" s="4"/>
      <c r="E22" s="4"/>
      <c r="F22" s="4"/>
      <c r="G22" s="98" t="s">
        <v>48</v>
      </c>
      <c r="H22" s="5" t="s">
        <v>247</v>
      </c>
      <c r="I22" s="4"/>
      <c r="J22" s="15" t="s">
        <v>63</v>
      </c>
      <c r="K22" s="20">
        <v>598.21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 t="s">
        <v>69</v>
      </c>
      <c r="X22" s="4"/>
      <c r="Y22" s="4"/>
      <c r="Z22" s="4"/>
      <c r="AA22" s="7" t="s">
        <v>117</v>
      </c>
    </row>
    <row r="23" spans="1:27" ht="48.75" customHeight="1" x14ac:dyDescent="0.25">
      <c r="A23" s="5">
        <v>18</v>
      </c>
      <c r="B23" s="108" t="s">
        <v>272</v>
      </c>
      <c r="C23" s="127"/>
      <c r="D23" s="4"/>
      <c r="E23" s="4"/>
      <c r="F23" s="4"/>
      <c r="G23" s="4"/>
      <c r="H23" s="5" t="s">
        <v>254</v>
      </c>
      <c r="I23" s="4"/>
      <c r="J23" s="4"/>
      <c r="K23" s="20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 t="s">
        <v>272</v>
      </c>
      <c r="X23" s="4"/>
      <c r="Y23" s="4"/>
      <c r="Z23" s="4"/>
      <c r="AA23" s="4"/>
    </row>
    <row r="24" spans="1:27" ht="105" customHeight="1" x14ac:dyDescent="0.25">
      <c r="A24" s="5">
        <v>19</v>
      </c>
      <c r="B24" s="108" t="s">
        <v>267</v>
      </c>
      <c r="C24" s="15" t="s">
        <v>268</v>
      </c>
      <c r="D24" s="14"/>
      <c r="E24" s="14"/>
      <c r="F24" s="14"/>
      <c r="G24" s="15" t="s">
        <v>107</v>
      </c>
      <c r="H24" s="5" t="s">
        <v>247</v>
      </c>
      <c r="I24" s="15" t="s">
        <v>289</v>
      </c>
      <c r="J24" s="14" t="s">
        <v>269</v>
      </c>
      <c r="K24" s="20">
        <v>71652.917000000001</v>
      </c>
      <c r="L24" s="14"/>
      <c r="M24" s="20">
        <v>71652.917000000001</v>
      </c>
      <c r="N24" s="14"/>
      <c r="O24" s="14"/>
      <c r="P24" s="14"/>
      <c r="Q24" s="14"/>
      <c r="R24" s="14"/>
      <c r="S24" s="14"/>
      <c r="T24" s="14"/>
      <c r="U24" s="14"/>
      <c r="V24" s="14"/>
      <c r="W24" s="6" t="s">
        <v>69</v>
      </c>
      <c r="X24" s="14"/>
      <c r="Y24" s="14"/>
      <c r="Z24" s="14"/>
      <c r="AA24" s="7" t="s">
        <v>117</v>
      </c>
    </row>
    <row r="25" spans="1:27" ht="105" customHeight="1" x14ac:dyDescent="0.25">
      <c r="A25" s="5">
        <v>20</v>
      </c>
      <c r="B25" s="108" t="s">
        <v>271</v>
      </c>
      <c r="C25" s="15" t="s">
        <v>277</v>
      </c>
      <c r="D25" s="14"/>
      <c r="E25" s="14"/>
      <c r="F25" s="14"/>
      <c r="G25" s="15" t="s">
        <v>107</v>
      </c>
      <c r="H25" s="5" t="s">
        <v>247</v>
      </c>
      <c r="I25" s="14"/>
      <c r="J25" s="14" t="s">
        <v>270</v>
      </c>
      <c r="K25" s="20">
        <v>49017.315000000002</v>
      </c>
      <c r="L25" s="14"/>
      <c r="M25" s="20">
        <v>49017.315000000002</v>
      </c>
      <c r="N25" s="14"/>
      <c r="O25" s="14"/>
      <c r="P25" s="14"/>
      <c r="Q25" s="14"/>
      <c r="R25" s="14"/>
      <c r="S25" s="14"/>
      <c r="T25" s="14"/>
      <c r="U25" s="14"/>
      <c r="V25" s="14"/>
      <c r="W25" s="6" t="s">
        <v>69</v>
      </c>
      <c r="X25" s="14"/>
      <c r="Y25" s="14"/>
      <c r="Z25" s="14"/>
      <c r="AA25" s="7" t="s">
        <v>117</v>
      </c>
    </row>
    <row r="26" spans="1:27" ht="140.25" customHeight="1" x14ac:dyDescent="0.25">
      <c r="A26" s="5">
        <v>21</v>
      </c>
      <c r="B26" s="108" t="s">
        <v>276</v>
      </c>
      <c r="C26" s="15" t="s">
        <v>278</v>
      </c>
      <c r="D26" s="4"/>
      <c r="E26" s="4"/>
      <c r="F26" s="4"/>
      <c r="G26" s="15" t="s">
        <v>273</v>
      </c>
      <c r="H26" s="15" t="s">
        <v>249</v>
      </c>
      <c r="I26" s="15" t="s">
        <v>289</v>
      </c>
      <c r="J26" s="14" t="s">
        <v>269</v>
      </c>
      <c r="K26" s="20">
        <v>283253.5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01" t="s">
        <v>184</v>
      </c>
      <c r="X26" s="4"/>
      <c r="Y26" s="4"/>
      <c r="Z26" s="154" t="s">
        <v>307</v>
      </c>
      <c r="AA26" s="11" t="s">
        <v>216</v>
      </c>
    </row>
    <row r="27" spans="1:27" ht="140.25" customHeight="1" x14ac:dyDescent="0.25">
      <c r="A27" s="5">
        <v>22</v>
      </c>
      <c r="B27" s="108" t="s">
        <v>285</v>
      </c>
      <c r="C27" s="15" t="s">
        <v>278</v>
      </c>
      <c r="D27" s="4"/>
      <c r="E27" s="4"/>
      <c r="F27" s="4"/>
      <c r="G27" s="15" t="s">
        <v>286</v>
      </c>
      <c r="H27" s="15" t="s">
        <v>249</v>
      </c>
      <c r="I27" s="15" t="s">
        <v>289</v>
      </c>
      <c r="J27" s="14" t="s">
        <v>269</v>
      </c>
      <c r="K27" s="20">
        <v>153110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01" t="s">
        <v>184</v>
      </c>
      <c r="X27" s="4"/>
      <c r="Y27" s="4"/>
      <c r="Z27" s="154" t="s">
        <v>307</v>
      </c>
      <c r="AA27" s="11" t="s">
        <v>216</v>
      </c>
    </row>
    <row r="28" spans="1:27" ht="240" customHeight="1" x14ac:dyDescent="0.25">
      <c r="A28" s="5">
        <v>23</v>
      </c>
      <c r="B28" s="170" t="s">
        <v>296</v>
      </c>
      <c r="C28" s="142" t="s">
        <v>327</v>
      </c>
      <c r="D28" s="15" t="s">
        <v>324</v>
      </c>
      <c r="E28" s="102">
        <v>8</v>
      </c>
      <c r="F28" s="143"/>
      <c r="G28" s="144" t="s">
        <v>297</v>
      </c>
      <c r="H28" s="142" t="s">
        <v>247</v>
      </c>
      <c r="I28" s="142" t="s">
        <v>326</v>
      </c>
      <c r="J28" s="142" t="s">
        <v>300</v>
      </c>
      <c r="K28" s="155">
        <v>42294.080000000002</v>
      </c>
      <c r="L28" s="156"/>
      <c r="M28" s="155">
        <v>42294.080000000002</v>
      </c>
      <c r="N28" s="142" t="s">
        <v>325</v>
      </c>
      <c r="O28" s="145"/>
      <c r="P28" s="145"/>
      <c r="Q28" s="145"/>
      <c r="R28" s="145"/>
      <c r="S28" s="145"/>
      <c r="T28" s="145"/>
      <c r="U28" s="145"/>
      <c r="V28" s="145"/>
      <c r="W28" s="146" t="s">
        <v>69</v>
      </c>
      <c r="X28" s="145"/>
      <c r="Y28" s="145"/>
      <c r="Z28" s="145"/>
      <c r="AA28" s="147" t="s">
        <v>295</v>
      </c>
    </row>
    <row r="29" spans="1:27" ht="151.5" customHeight="1" x14ac:dyDescent="0.25">
      <c r="A29" s="5">
        <v>24</v>
      </c>
      <c r="B29" s="108" t="s">
        <v>306</v>
      </c>
      <c r="C29" s="15" t="s">
        <v>301</v>
      </c>
      <c r="D29" s="148"/>
      <c r="E29" s="140"/>
      <c r="F29" s="140"/>
      <c r="G29" s="139" t="s">
        <v>55</v>
      </c>
      <c r="H29" s="15" t="s">
        <v>251</v>
      </c>
      <c r="I29" s="15" t="s">
        <v>289</v>
      </c>
      <c r="J29" s="14" t="s">
        <v>63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6" t="s">
        <v>69</v>
      </c>
      <c r="X29" s="4"/>
      <c r="Y29" s="4"/>
      <c r="Z29" s="4"/>
      <c r="AA29" s="7" t="s">
        <v>218</v>
      </c>
    </row>
    <row r="30" spans="1:27" ht="215.25" customHeight="1" x14ac:dyDescent="0.25">
      <c r="A30" s="5">
        <v>25</v>
      </c>
      <c r="B30" s="108" t="s">
        <v>337</v>
      </c>
      <c r="C30" s="15" t="s">
        <v>338</v>
      </c>
      <c r="D30" s="148"/>
      <c r="E30" s="140"/>
      <c r="F30" s="140"/>
      <c r="G30" s="139" t="s">
        <v>194</v>
      </c>
      <c r="H30" s="5" t="s">
        <v>247</v>
      </c>
      <c r="I30" s="14" t="s">
        <v>226</v>
      </c>
      <c r="J30" s="14" t="s">
        <v>269</v>
      </c>
      <c r="K30" s="157">
        <v>35634.07</v>
      </c>
      <c r="L30" s="157"/>
      <c r="M30" s="157">
        <v>35634.07</v>
      </c>
      <c r="N30" s="5" t="s">
        <v>339</v>
      </c>
      <c r="O30" s="4"/>
      <c r="P30" s="4"/>
      <c r="Q30" s="4"/>
      <c r="R30" s="4"/>
      <c r="S30" s="4"/>
      <c r="T30" s="4"/>
      <c r="U30" s="4"/>
      <c r="V30" s="4"/>
      <c r="W30" s="5" t="s">
        <v>69</v>
      </c>
      <c r="X30" s="103"/>
      <c r="Y30" s="103"/>
      <c r="Z30" s="4"/>
      <c r="AA30" s="5" t="s">
        <v>65</v>
      </c>
    </row>
    <row r="31" spans="1:27" ht="215.25" customHeight="1" x14ac:dyDescent="0.25">
      <c r="A31" s="5">
        <v>26</v>
      </c>
      <c r="B31" s="108" t="s">
        <v>340</v>
      </c>
      <c r="C31" s="15" t="s">
        <v>327</v>
      </c>
      <c r="D31" s="148"/>
      <c r="E31" s="140"/>
      <c r="F31" s="140"/>
      <c r="G31" s="139" t="s">
        <v>194</v>
      </c>
      <c r="H31" s="5" t="s">
        <v>247</v>
      </c>
      <c r="I31" s="14" t="s">
        <v>226</v>
      </c>
      <c r="J31" s="14" t="s">
        <v>331</v>
      </c>
      <c r="K31" s="157">
        <v>593246</v>
      </c>
      <c r="L31" s="15"/>
      <c r="M31" s="157">
        <v>593246</v>
      </c>
      <c r="N31" s="5" t="s">
        <v>339</v>
      </c>
      <c r="O31" s="4"/>
      <c r="P31" s="4"/>
      <c r="Q31" s="4"/>
      <c r="R31" s="4"/>
      <c r="S31" s="4"/>
      <c r="T31" s="4"/>
      <c r="U31" s="4"/>
      <c r="V31" s="4"/>
      <c r="W31" s="5" t="s">
        <v>69</v>
      </c>
      <c r="X31" s="103"/>
      <c r="Y31" s="103"/>
      <c r="Z31" s="4"/>
      <c r="AA31" s="5" t="s">
        <v>341</v>
      </c>
    </row>
    <row r="32" spans="1:27" ht="215.25" customHeight="1" x14ac:dyDescent="0.25">
      <c r="A32" s="5">
        <v>27</v>
      </c>
      <c r="B32" s="108" t="s">
        <v>343</v>
      </c>
      <c r="C32" s="15" t="s">
        <v>327</v>
      </c>
      <c r="D32" s="148"/>
      <c r="E32" s="140"/>
      <c r="F32" s="140"/>
      <c r="G32" s="139" t="s">
        <v>52</v>
      </c>
      <c r="H32" s="5" t="s">
        <v>247</v>
      </c>
      <c r="I32" s="14" t="s">
        <v>226</v>
      </c>
      <c r="J32" s="14" t="s">
        <v>331</v>
      </c>
      <c r="K32" s="157">
        <v>693246</v>
      </c>
      <c r="L32" s="15"/>
      <c r="M32" s="157">
        <v>693246</v>
      </c>
      <c r="N32" s="5" t="s">
        <v>339</v>
      </c>
      <c r="O32" s="4"/>
      <c r="P32" s="4"/>
      <c r="Q32" s="4"/>
      <c r="R32" s="4"/>
      <c r="S32" s="4"/>
      <c r="T32" s="4"/>
      <c r="U32" s="4"/>
      <c r="V32" s="4"/>
      <c r="W32" s="5" t="s">
        <v>69</v>
      </c>
      <c r="X32" s="103"/>
      <c r="Y32" s="103"/>
      <c r="Z32" s="4"/>
      <c r="AA32" s="5" t="s">
        <v>342</v>
      </c>
    </row>
    <row r="33" spans="1:27" ht="162" customHeight="1" x14ac:dyDescent="0.25">
      <c r="A33" s="5">
        <v>28</v>
      </c>
      <c r="B33" s="108" t="s">
        <v>361</v>
      </c>
      <c r="C33" s="15" t="s">
        <v>360</v>
      </c>
      <c r="D33" s="15" t="s">
        <v>359</v>
      </c>
      <c r="E33" s="15">
        <v>10</v>
      </c>
      <c r="F33" s="140"/>
      <c r="G33" s="139" t="s">
        <v>48</v>
      </c>
      <c r="H33" s="5" t="s">
        <v>247</v>
      </c>
      <c r="I33" s="5" t="s">
        <v>358</v>
      </c>
      <c r="J33" s="14" t="s">
        <v>331</v>
      </c>
      <c r="K33" s="157">
        <v>530000</v>
      </c>
      <c r="L33" s="15"/>
      <c r="M33" s="157">
        <v>530000</v>
      </c>
      <c r="N33" s="5" t="s">
        <v>339</v>
      </c>
      <c r="O33" s="4"/>
      <c r="P33" s="4"/>
      <c r="Q33" s="4"/>
      <c r="R33" s="4"/>
      <c r="S33" s="4"/>
      <c r="T33" s="4"/>
      <c r="U33" s="4"/>
      <c r="V33" s="4"/>
      <c r="W33" s="5" t="s">
        <v>69</v>
      </c>
      <c r="X33" s="103"/>
      <c r="Y33" s="103"/>
      <c r="Z33" s="4"/>
      <c r="AA33" s="5" t="s">
        <v>342</v>
      </c>
    </row>
    <row r="34" spans="1:27" ht="162" customHeight="1" x14ac:dyDescent="0.25">
      <c r="A34" s="5">
        <v>29</v>
      </c>
      <c r="B34" s="108" t="s">
        <v>363</v>
      </c>
      <c r="C34" s="15" t="s">
        <v>365</v>
      </c>
      <c r="D34" s="15"/>
      <c r="E34" s="15"/>
      <c r="F34" s="140"/>
      <c r="G34" s="139" t="s">
        <v>364</v>
      </c>
      <c r="H34" s="5" t="s">
        <v>250</v>
      </c>
      <c r="I34" s="5" t="s">
        <v>358</v>
      </c>
      <c r="J34" s="14" t="s">
        <v>331</v>
      </c>
      <c r="K34" s="157">
        <v>2500000</v>
      </c>
      <c r="L34" s="15"/>
      <c r="M34" s="157">
        <v>2500000</v>
      </c>
      <c r="N34" s="5" t="s">
        <v>339</v>
      </c>
      <c r="O34" s="4"/>
      <c r="P34" s="4"/>
      <c r="Q34" s="4"/>
      <c r="R34" s="4"/>
      <c r="S34" s="4"/>
      <c r="T34" s="4"/>
      <c r="U34" s="4"/>
      <c r="V34" s="4"/>
      <c r="W34" s="5"/>
      <c r="X34" s="103"/>
      <c r="Y34" s="103"/>
      <c r="Z34" s="4"/>
      <c r="AA34" s="5"/>
    </row>
    <row r="35" spans="1:27" ht="15.75" x14ac:dyDescent="0.25">
      <c r="A35" s="112"/>
      <c r="B35" s="171"/>
      <c r="C35" s="151"/>
      <c r="D35" s="141" t="s">
        <v>298</v>
      </c>
      <c r="E35" s="113"/>
      <c r="F35" s="113"/>
      <c r="G35" s="113"/>
      <c r="H35" s="124"/>
      <c r="I35" s="113"/>
      <c r="J35" s="113"/>
      <c r="K35" s="114">
        <f>K6+K7+K8+K9+K10+K11+K12+K13+K14+K15+K16+K17+K18+K19+K20+K21+K22+K23+K24+K25+K26+K27+K28+K29+K31+K32+K33+K30+K34</f>
        <v>8485711.3611099999</v>
      </c>
      <c r="L35" s="114">
        <f t="shared" ref="L35:M35" si="0">L6+L7+L8+L9+L10+L11+L12+L13+L14+L15+L16+L17+L18+L19+L20+L21+L22+L23+L24+L25+L26+L27+L28+L29+L31+L32+L33+L30+L34</f>
        <v>493763.29561999999</v>
      </c>
      <c r="M35" s="114">
        <f t="shared" si="0"/>
        <v>7387387.0629000003</v>
      </c>
      <c r="N35" s="114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1:27" s="163" customFormat="1" ht="15.75" x14ac:dyDescent="0.25">
      <c r="A36" s="158"/>
      <c r="B36" s="172"/>
      <c r="C36" s="159"/>
      <c r="D36" s="160" t="s">
        <v>299</v>
      </c>
      <c r="E36" s="161"/>
      <c r="F36" s="161"/>
      <c r="G36" s="178" t="s">
        <v>260</v>
      </c>
      <c r="H36" s="178"/>
      <c r="I36" s="178"/>
      <c r="J36" s="178"/>
      <c r="K36" s="162">
        <f>K7</f>
        <v>2800</v>
      </c>
      <c r="L36" s="161">
        <v>1</v>
      </c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</row>
    <row r="37" spans="1:27" s="163" customFormat="1" x14ac:dyDescent="0.25">
      <c r="A37" s="158"/>
      <c r="B37" s="173"/>
      <c r="C37" s="159"/>
      <c r="D37" s="160" t="s">
        <v>298</v>
      </c>
      <c r="E37" s="161"/>
      <c r="F37" s="161"/>
      <c r="G37" s="178" t="s">
        <v>249</v>
      </c>
      <c r="H37" s="178"/>
      <c r="I37" s="178"/>
      <c r="J37" s="178"/>
      <c r="K37" s="164">
        <f>K26+K27</f>
        <v>436363.5</v>
      </c>
      <c r="L37" s="161">
        <v>2</v>
      </c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</row>
    <row r="38" spans="1:27" s="163" customFormat="1" x14ac:dyDescent="0.25">
      <c r="A38" s="158"/>
      <c r="B38" s="173"/>
      <c r="C38" s="159"/>
      <c r="D38" s="160"/>
      <c r="E38" s="161"/>
      <c r="F38" s="161"/>
      <c r="G38" s="178" t="s">
        <v>247</v>
      </c>
      <c r="H38" s="178"/>
      <c r="I38" s="178"/>
      <c r="J38" s="178"/>
      <c r="K38" s="162">
        <f>K25+K24+K22+K19+K18+K15+K13+K12+K11+K9+K8+K30+K31+K32+K33+K28</f>
        <v>4748011.0211100001</v>
      </c>
      <c r="L38" s="161">
        <v>16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</row>
    <row r="39" spans="1:27" s="163" customFormat="1" x14ac:dyDescent="0.25">
      <c r="B39" s="174"/>
      <c r="C39" s="165"/>
      <c r="G39" s="178" t="s">
        <v>251</v>
      </c>
      <c r="H39" s="178"/>
      <c r="I39" s="178"/>
      <c r="J39" s="178"/>
      <c r="K39" s="162">
        <f>K6</f>
        <v>250000</v>
      </c>
      <c r="L39" s="163">
        <v>2</v>
      </c>
    </row>
    <row r="40" spans="1:27" s="163" customFormat="1" x14ac:dyDescent="0.25">
      <c r="B40" s="174"/>
      <c r="C40" s="165"/>
      <c r="G40" s="178" t="s">
        <v>250</v>
      </c>
      <c r="H40" s="178"/>
      <c r="I40" s="178"/>
      <c r="J40" s="178"/>
      <c r="K40" s="164">
        <f>K14+K16+K17+K21+K34</f>
        <v>3036036.84</v>
      </c>
      <c r="L40" s="163">
        <v>5</v>
      </c>
    </row>
    <row r="41" spans="1:27" s="163" customFormat="1" x14ac:dyDescent="0.25">
      <c r="B41" s="174"/>
      <c r="C41" s="165"/>
      <c r="G41" s="178" t="s">
        <v>261</v>
      </c>
      <c r="H41" s="178"/>
      <c r="I41" s="178"/>
      <c r="J41" s="178"/>
      <c r="K41" s="162">
        <f>K10</f>
        <v>12000</v>
      </c>
      <c r="L41" s="163">
        <v>1</v>
      </c>
    </row>
    <row r="42" spans="1:27" s="163" customFormat="1" x14ac:dyDescent="0.25">
      <c r="B42" s="174"/>
      <c r="C42" s="165"/>
      <c r="G42" s="178" t="s">
        <v>258</v>
      </c>
      <c r="H42" s="178"/>
      <c r="I42" s="178"/>
      <c r="J42" s="178"/>
      <c r="K42" s="162"/>
    </row>
    <row r="43" spans="1:27" s="163" customFormat="1" x14ac:dyDescent="0.25">
      <c r="B43" s="174"/>
      <c r="C43" s="165"/>
      <c r="G43" s="178" t="s">
        <v>248</v>
      </c>
      <c r="H43" s="178"/>
      <c r="I43" s="178"/>
      <c r="J43" s="178"/>
      <c r="K43" s="162">
        <f>K20</f>
        <v>500</v>
      </c>
      <c r="L43" s="163">
        <v>1</v>
      </c>
    </row>
    <row r="44" spans="1:27" s="163" customFormat="1" x14ac:dyDescent="0.25">
      <c r="B44" s="174"/>
      <c r="C44" s="165"/>
      <c r="G44" s="178" t="s">
        <v>254</v>
      </c>
      <c r="H44" s="178"/>
      <c r="I44" s="178"/>
      <c r="J44" s="178"/>
      <c r="K44" s="162">
        <f>K23</f>
        <v>0</v>
      </c>
      <c r="L44" s="163">
        <v>1</v>
      </c>
    </row>
    <row r="45" spans="1:27" s="163" customFormat="1" x14ac:dyDescent="0.25">
      <c r="B45" s="174"/>
      <c r="C45" s="165"/>
      <c r="G45" s="178" t="s">
        <v>255</v>
      </c>
      <c r="H45" s="178"/>
      <c r="I45" s="178"/>
      <c r="J45" s="178"/>
      <c r="K45" s="164"/>
    </row>
    <row r="46" spans="1:27" s="163" customFormat="1" x14ac:dyDescent="0.25">
      <c r="B46" s="174"/>
      <c r="C46" s="165"/>
      <c r="G46" s="178" t="s">
        <v>257</v>
      </c>
      <c r="H46" s="178"/>
      <c r="I46" s="178"/>
      <c r="J46" s="178"/>
      <c r="K46" s="162"/>
    </row>
    <row r="47" spans="1:27" s="163" customFormat="1" x14ac:dyDescent="0.25">
      <c r="B47" s="174"/>
      <c r="C47" s="165"/>
      <c r="G47" s="166"/>
      <c r="H47" s="166"/>
      <c r="I47" s="166"/>
      <c r="J47" s="166"/>
      <c r="K47" s="167">
        <f>K36+K37+K38+K39+K40+K41+K42+K43+K44+K45+K46</f>
        <v>8485711.3611099999</v>
      </c>
      <c r="L47" s="163">
        <f>L36+L38+L39+L40+L41+L43+L44+L37</f>
        <v>29</v>
      </c>
    </row>
    <row r="48" spans="1:27" x14ac:dyDescent="0.25">
      <c r="K48" s="135">
        <f>K35-K47</f>
        <v>0</v>
      </c>
    </row>
  </sheetData>
  <mergeCells count="34">
    <mergeCell ref="F2:F4"/>
    <mergeCell ref="AA2:AA4"/>
    <mergeCell ref="V3:V4"/>
    <mergeCell ref="W2:W4"/>
    <mergeCell ref="X2:X4"/>
    <mergeCell ref="Y2:Y4"/>
    <mergeCell ref="Z2:Z4"/>
    <mergeCell ref="S2:V2"/>
    <mergeCell ref="G46:J46"/>
    <mergeCell ref="A1:AA1"/>
    <mergeCell ref="O2:R2"/>
    <mergeCell ref="O3:P3"/>
    <mergeCell ref="Q3:R3"/>
    <mergeCell ref="S3:T3"/>
    <mergeCell ref="U3:U4"/>
    <mergeCell ref="G2:G4"/>
    <mergeCell ref="H2:H4"/>
    <mergeCell ref="I2:I4"/>
    <mergeCell ref="J2:J4"/>
    <mergeCell ref="K2:N3"/>
    <mergeCell ref="A2:A4"/>
    <mergeCell ref="B2:B4"/>
    <mergeCell ref="C2:D3"/>
    <mergeCell ref="E2:E4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</mergeCells>
  <dataValidations disablePrompts="1" count="1">
    <dataValidation showInputMessage="1" showErrorMessage="1" errorTitle="Input error" error="Value is not in list." promptTitle="Language" prompt="Русский" sqref="C8:C9 C18:C19 D18 D9">
      <formula1>" "</formula1>
    </dataValidation>
  </dataValidations>
  <pageMargins left="0" right="0" top="0" bottom="0" header="0" footer="0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view="pageBreakPreview" zoomScale="80" zoomScaleNormal="100" zoomScaleSheetLayoutView="80" workbookViewId="0">
      <pane ySplit="5" topLeftCell="A53" activePane="bottomLeft" state="frozen"/>
      <selection pane="bottomLeft" activeCell="F74" sqref="F74"/>
    </sheetView>
  </sheetViews>
  <sheetFormatPr defaultRowHeight="15" x14ac:dyDescent="0.25"/>
  <cols>
    <col min="1" max="1" width="4.140625" style="1" customWidth="1"/>
    <col min="2" max="2" width="14.7109375" style="175" customWidth="1"/>
    <col min="3" max="3" width="16.5703125" style="1" customWidth="1"/>
    <col min="4" max="4" width="10.7109375" style="1" customWidth="1"/>
    <col min="5" max="5" width="9.140625" style="1"/>
    <col min="6" max="6" width="11.5703125" style="1" customWidth="1"/>
    <col min="7" max="8" width="9.140625" style="1"/>
    <col min="9" max="9" width="10" style="1" customWidth="1"/>
    <col min="10" max="10" width="12.140625" style="1" customWidth="1"/>
    <col min="11" max="11" width="16.85546875" style="1" customWidth="1"/>
    <col min="12" max="12" width="15.85546875" style="1" customWidth="1"/>
    <col min="13" max="13" width="16" style="1" customWidth="1"/>
    <col min="14" max="14" width="9.140625" style="1" customWidth="1"/>
    <col min="15" max="16" width="10.42578125" style="1" customWidth="1"/>
    <col min="17" max="17" width="13" style="1" customWidth="1"/>
    <col min="18" max="18" width="9.140625" style="1"/>
    <col min="19" max="19" width="11.28515625" style="1" customWidth="1"/>
    <col min="20" max="20" width="13.5703125" style="1" customWidth="1"/>
    <col min="21" max="21" width="10.5703125" style="1" customWidth="1"/>
    <col min="22" max="22" width="5.85546875" style="1" customWidth="1"/>
    <col min="23" max="23" width="12.42578125" style="1" customWidth="1"/>
    <col min="24" max="24" width="9.140625" style="1"/>
    <col min="25" max="25" width="12.5703125" style="1" customWidth="1"/>
    <col min="26" max="26" width="9.140625" style="1"/>
    <col min="27" max="27" width="19.28515625" style="1" customWidth="1"/>
    <col min="28" max="16384" width="9.140625" style="1"/>
  </cols>
  <sheetData>
    <row r="1" spans="1:27" ht="18.75" x14ac:dyDescent="0.25">
      <c r="A1" s="179" t="s">
        <v>252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" customHeight="1" x14ac:dyDescent="0.25">
      <c r="A2" s="181" t="s">
        <v>0</v>
      </c>
      <c r="B2" s="183" t="s">
        <v>1</v>
      </c>
      <c r="C2" s="181" t="s">
        <v>2</v>
      </c>
      <c r="D2" s="181"/>
      <c r="E2" s="181" t="s">
        <v>3</v>
      </c>
      <c r="F2" s="181" t="s">
        <v>4</v>
      </c>
      <c r="G2" s="181" t="s">
        <v>5</v>
      </c>
      <c r="H2" s="181" t="s">
        <v>6</v>
      </c>
      <c r="I2" s="181" t="s">
        <v>29</v>
      </c>
      <c r="J2" s="182" t="s">
        <v>24</v>
      </c>
      <c r="K2" s="181" t="s">
        <v>7</v>
      </c>
      <c r="L2" s="181"/>
      <c r="M2" s="181"/>
      <c r="N2" s="181"/>
      <c r="O2" s="181" t="s">
        <v>11</v>
      </c>
      <c r="P2" s="181"/>
      <c r="Q2" s="181"/>
      <c r="R2" s="181"/>
      <c r="S2" s="181" t="s">
        <v>12</v>
      </c>
      <c r="T2" s="181"/>
      <c r="U2" s="181"/>
      <c r="V2" s="181"/>
      <c r="W2" s="181" t="s">
        <v>27</v>
      </c>
      <c r="X2" s="181" t="s">
        <v>13</v>
      </c>
      <c r="Y2" s="181" t="s">
        <v>14</v>
      </c>
      <c r="Z2" s="181" t="s">
        <v>31</v>
      </c>
      <c r="AA2" s="181" t="s">
        <v>28</v>
      </c>
    </row>
    <row r="3" spans="1:27" ht="34.5" customHeight="1" x14ac:dyDescent="0.25">
      <c r="A3" s="181"/>
      <c r="B3" s="183"/>
      <c r="C3" s="181"/>
      <c r="D3" s="181"/>
      <c r="E3" s="181"/>
      <c r="F3" s="181"/>
      <c r="G3" s="181"/>
      <c r="H3" s="181"/>
      <c r="I3" s="181"/>
      <c r="J3" s="182"/>
      <c r="K3" s="181"/>
      <c r="L3" s="181"/>
      <c r="M3" s="181"/>
      <c r="N3" s="181"/>
      <c r="O3" s="181" t="s">
        <v>15</v>
      </c>
      <c r="P3" s="181"/>
      <c r="Q3" s="181" t="s">
        <v>16</v>
      </c>
      <c r="R3" s="181"/>
      <c r="S3" s="181" t="s">
        <v>17</v>
      </c>
      <c r="T3" s="181"/>
      <c r="U3" s="181" t="s">
        <v>18</v>
      </c>
      <c r="V3" s="181" t="s">
        <v>19</v>
      </c>
      <c r="W3" s="181"/>
      <c r="X3" s="181"/>
      <c r="Y3" s="181"/>
      <c r="Z3" s="181"/>
      <c r="AA3" s="181"/>
    </row>
    <row r="4" spans="1:27" ht="90" x14ac:dyDescent="0.25">
      <c r="A4" s="181"/>
      <c r="B4" s="183"/>
      <c r="C4" s="2" t="s">
        <v>8</v>
      </c>
      <c r="D4" s="2" t="s">
        <v>9</v>
      </c>
      <c r="E4" s="181"/>
      <c r="F4" s="181"/>
      <c r="G4" s="181"/>
      <c r="H4" s="181"/>
      <c r="I4" s="181"/>
      <c r="J4" s="182"/>
      <c r="K4" s="2" t="s">
        <v>25</v>
      </c>
      <c r="L4" s="2" t="s">
        <v>26</v>
      </c>
      <c r="M4" s="2" t="s">
        <v>30</v>
      </c>
      <c r="N4" s="2" t="s">
        <v>10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22</v>
      </c>
      <c r="T4" s="2" t="s">
        <v>23</v>
      </c>
      <c r="U4" s="181"/>
      <c r="V4" s="181"/>
      <c r="W4" s="181"/>
      <c r="X4" s="181"/>
      <c r="Y4" s="181"/>
      <c r="Z4" s="181"/>
      <c r="AA4" s="181"/>
    </row>
    <row r="5" spans="1:27" x14ac:dyDescent="0.25">
      <c r="A5" s="3">
        <v>1</v>
      </c>
      <c r="B5" s="168">
        <v>2</v>
      </c>
      <c r="C5" s="2">
        <v>3</v>
      </c>
      <c r="D5" s="2">
        <v>4</v>
      </c>
      <c r="E5" s="3">
        <v>5</v>
      </c>
      <c r="F5" s="3">
        <v>6</v>
      </c>
      <c r="G5" s="2">
        <v>7</v>
      </c>
      <c r="H5" s="2">
        <v>8</v>
      </c>
      <c r="I5" s="3">
        <v>9</v>
      </c>
      <c r="J5" s="3">
        <v>10</v>
      </c>
      <c r="K5" s="2">
        <v>11</v>
      </c>
      <c r="L5" s="2">
        <v>12</v>
      </c>
      <c r="M5" s="3">
        <v>13</v>
      </c>
      <c r="N5" s="3">
        <v>14</v>
      </c>
      <c r="O5" s="2">
        <v>15</v>
      </c>
      <c r="P5" s="2">
        <v>16</v>
      </c>
      <c r="Q5" s="3">
        <v>17</v>
      </c>
      <c r="R5" s="3">
        <v>18</v>
      </c>
      <c r="S5" s="2">
        <v>19</v>
      </c>
      <c r="T5" s="2">
        <v>20</v>
      </c>
      <c r="U5" s="3">
        <v>21</v>
      </c>
      <c r="V5" s="3">
        <v>22</v>
      </c>
      <c r="W5" s="2">
        <v>23</v>
      </c>
      <c r="X5" s="2">
        <v>24</v>
      </c>
      <c r="Y5" s="3">
        <v>25</v>
      </c>
      <c r="Z5" s="3">
        <v>26</v>
      </c>
      <c r="AA5" s="2">
        <v>27</v>
      </c>
    </row>
    <row r="6" spans="1:27" ht="146.25" customHeight="1" x14ac:dyDescent="0.25">
      <c r="A6" s="14">
        <v>1</v>
      </c>
      <c r="B6" s="13" t="s">
        <v>70</v>
      </c>
      <c r="C6" s="15" t="s">
        <v>71</v>
      </c>
      <c r="D6" s="15" t="s">
        <v>279</v>
      </c>
      <c r="E6" s="14">
        <v>21</v>
      </c>
      <c r="F6" s="16"/>
      <c r="G6" s="7" t="s">
        <v>72</v>
      </c>
      <c r="H6" s="6" t="s">
        <v>250</v>
      </c>
      <c r="I6" s="6" t="s">
        <v>368</v>
      </c>
      <c r="J6" s="14" t="s">
        <v>294</v>
      </c>
      <c r="K6" s="125">
        <v>434139</v>
      </c>
      <c r="L6" s="16"/>
      <c r="M6" s="17">
        <v>277501.09999999998</v>
      </c>
      <c r="N6" s="6" t="s">
        <v>75</v>
      </c>
      <c r="P6" s="17" t="s">
        <v>77</v>
      </c>
      <c r="Q6" s="6" t="s">
        <v>76</v>
      </c>
      <c r="R6" s="16"/>
      <c r="S6" s="16"/>
      <c r="T6" s="16"/>
      <c r="U6" s="16"/>
      <c r="V6" s="16"/>
      <c r="W6" s="6" t="s">
        <v>69</v>
      </c>
      <c r="X6" s="16"/>
      <c r="Y6" s="126" t="s">
        <v>275</v>
      </c>
      <c r="Z6" s="16"/>
      <c r="AA6" s="6" t="s">
        <v>217</v>
      </c>
    </row>
    <row r="7" spans="1:27" ht="96" customHeight="1" x14ac:dyDescent="0.25">
      <c r="A7" s="14">
        <v>2</v>
      </c>
      <c r="B7" s="6" t="s">
        <v>78</v>
      </c>
      <c r="C7" s="15" t="s">
        <v>79</v>
      </c>
      <c r="D7" s="122"/>
      <c r="E7" s="16"/>
      <c r="F7" s="16"/>
      <c r="G7" s="7" t="s">
        <v>80</v>
      </c>
      <c r="H7" s="6" t="s">
        <v>249</v>
      </c>
      <c r="I7" s="7" t="s">
        <v>81</v>
      </c>
      <c r="J7" s="14" t="s">
        <v>62</v>
      </c>
      <c r="K7" s="125">
        <v>3725.89</v>
      </c>
      <c r="L7" s="18">
        <v>3725.89</v>
      </c>
      <c r="M7" s="16"/>
      <c r="N7" s="6" t="s">
        <v>82</v>
      </c>
      <c r="O7" s="16"/>
      <c r="P7" s="16"/>
      <c r="Q7" s="16"/>
      <c r="R7" s="16"/>
      <c r="S7" s="16"/>
      <c r="T7" s="16"/>
      <c r="U7" s="16"/>
      <c r="V7" s="16"/>
      <c r="W7" s="6" t="s">
        <v>83</v>
      </c>
      <c r="X7" s="16"/>
      <c r="Y7" s="16"/>
      <c r="Z7" s="16"/>
      <c r="AA7" s="6" t="s">
        <v>217</v>
      </c>
    </row>
    <row r="8" spans="1:27" ht="93.75" customHeight="1" x14ac:dyDescent="0.25">
      <c r="A8" s="14">
        <v>3</v>
      </c>
      <c r="B8" s="6" t="s">
        <v>84</v>
      </c>
      <c r="C8" s="15" t="s">
        <v>79</v>
      </c>
      <c r="D8" s="122"/>
      <c r="E8" s="16"/>
      <c r="F8" s="16"/>
      <c r="G8" s="7" t="s">
        <v>85</v>
      </c>
      <c r="H8" s="6" t="s">
        <v>249</v>
      </c>
      <c r="I8" s="7" t="s">
        <v>81</v>
      </c>
      <c r="J8" s="14" t="s">
        <v>86</v>
      </c>
      <c r="K8" s="125">
        <v>6387.24</v>
      </c>
      <c r="L8" s="18">
        <v>6387.24</v>
      </c>
      <c r="M8" s="16"/>
      <c r="N8" s="6" t="s">
        <v>82</v>
      </c>
      <c r="O8" s="16"/>
      <c r="P8" s="16"/>
      <c r="Q8" s="16"/>
      <c r="R8" s="16"/>
      <c r="S8" s="16"/>
      <c r="T8" s="16"/>
      <c r="U8" s="16"/>
      <c r="V8" s="16"/>
      <c r="W8" s="6" t="s">
        <v>88</v>
      </c>
      <c r="X8" s="16"/>
      <c r="Y8" s="16"/>
      <c r="Z8" s="16"/>
      <c r="AA8" s="6" t="s">
        <v>217</v>
      </c>
    </row>
    <row r="9" spans="1:27" ht="95.25" customHeight="1" x14ac:dyDescent="0.25">
      <c r="A9" s="14">
        <v>4</v>
      </c>
      <c r="B9" s="6" t="s">
        <v>87</v>
      </c>
      <c r="C9" s="15" t="s">
        <v>79</v>
      </c>
      <c r="D9" s="122"/>
      <c r="E9" s="16"/>
      <c r="F9" s="16"/>
      <c r="G9" s="7" t="s">
        <v>85</v>
      </c>
      <c r="H9" s="6" t="s">
        <v>249</v>
      </c>
      <c r="I9" s="7" t="s">
        <v>81</v>
      </c>
      <c r="J9" s="14" t="s">
        <v>86</v>
      </c>
      <c r="K9" s="125">
        <v>6387.24</v>
      </c>
      <c r="L9" s="18">
        <v>6387.24</v>
      </c>
      <c r="M9" s="16"/>
      <c r="N9" s="6" t="s">
        <v>82</v>
      </c>
      <c r="O9" s="16"/>
      <c r="P9" s="16"/>
      <c r="Q9" s="16"/>
      <c r="R9" s="16"/>
      <c r="S9" s="16"/>
      <c r="T9" s="16"/>
      <c r="U9" s="16"/>
      <c r="V9" s="16"/>
      <c r="W9" s="6" t="s">
        <v>88</v>
      </c>
      <c r="X9" s="16"/>
      <c r="Y9" s="16"/>
      <c r="Z9" s="16"/>
      <c r="AA9" s="6" t="s">
        <v>217</v>
      </c>
    </row>
    <row r="10" spans="1:27" ht="213" customHeight="1" x14ac:dyDescent="0.25">
      <c r="A10" s="14">
        <v>5</v>
      </c>
      <c r="B10" s="6" t="s">
        <v>91</v>
      </c>
      <c r="C10" s="7" t="s">
        <v>92</v>
      </c>
      <c r="D10" s="152" t="s">
        <v>274</v>
      </c>
      <c r="E10" s="14">
        <v>10</v>
      </c>
      <c r="F10" s="16"/>
      <c r="G10" s="7" t="s">
        <v>48</v>
      </c>
      <c r="H10" s="6" t="s">
        <v>246</v>
      </c>
      <c r="I10" s="7" t="s">
        <v>81</v>
      </c>
      <c r="J10" s="14" t="s">
        <v>93</v>
      </c>
      <c r="K10" s="125">
        <v>10000</v>
      </c>
      <c r="L10" s="20">
        <v>10000</v>
      </c>
      <c r="M10" s="16"/>
      <c r="N10" s="6" t="s">
        <v>82</v>
      </c>
      <c r="O10" s="16"/>
      <c r="P10" s="16"/>
      <c r="Q10" s="7" t="s">
        <v>89</v>
      </c>
      <c r="R10" s="16"/>
      <c r="S10" s="16"/>
      <c r="T10" s="16"/>
      <c r="U10" s="16"/>
      <c r="V10" s="16"/>
      <c r="W10" s="6" t="s">
        <v>90</v>
      </c>
      <c r="X10" s="16"/>
      <c r="Y10" s="16"/>
      <c r="Z10" s="16"/>
      <c r="AA10" s="7" t="s">
        <v>218</v>
      </c>
    </row>
    <row r="11" spans="1:27" ht="327" customHeight="1" x14ac:dyDescent="0.25">
      <c r="A11" s="14">
        <v>6</v>
      </c>
      <c r="B11" s="6" t="s">
        <v>94</v>
      </c>
      <c r="C11" s="7" t="s">
        <v>95</v>
      </c>
      <c r="D11" s="16"/>
      <c r="E11" s="16"/>
      <c r="F11" s="16"/>
      <c r="G11" s="7" t="s">
        <v>48</v>
      </c>
      <c r="H11" s="6" t="s">
        <v>249</v>
      </c>
      <c r="I11" s="7" t="s">
        <v>73</v>
      </c>
      <c r="J11" s="14" t="s">
        <v>96</v>
      </c>
      <c r="K11" s="125">
        <v>700000</v>
      </c>
      <c r="L11" s="19">
        <v>700000</v>
      </c>
      <c r="M11" s="16"/>
      <c r="N11" s="6" t="s">
        <v>82</v>
      </c>
      <c r="O11" s="16"/>
      <c r="P11" s="16"/>
      <c r="Q11" s="16"/>
      <c r="R11" s="16"/>
      <c r="S11" s="16"/>
      <c r="T11" s="16"/>
      <c r="U11" s="16"/>
      <c r="V11" s="16"/>
      <c r="W11" s="6" t="s">
        <v>97</v>
      </c>
      <c r="X11" s="16"/>
      <c r="Y11" s="16"/>
      <c r="Z11" s="16"/>
      <c r="AA11" s="6" t="s">
        <v>217</v>
      </c>
    </row>
    <row r="12" spans="1:27" ht="225" x14ac:dyDescent="0.25">
      <c r="A12" s="14">
        <v>7</v>
      </c>
      <c r="B12" s="5" t="s">
        <v>366</v>
      </c>
      <c r="C12" s="7" t="s">
        <v>101</v>
      </c>
      <c r="D12" s="16"/>
      <c r="E12" s="16"/>
      <c r="F12" s="16"/>
      <c r="G12" s="7" t="s">
        <v>48</v>
      </c>
      <c r="H12" s="6" t="s">
        <v>246</v>
      </c>
      <c r="I12" s="7" t="s">
        <v>81</v>
      </c>
      <c r="J12" s="14" t="s">
        <v>104</v>
      </c>
      <c r="K12" s="125">
        <v>18400</v>
      </c>
      <c r="L12" s="125">
        <v>18400</v>
      </c>
      <c r="M12" s="19"/>
      <c r="N12" s="6" t="s">
        <v>82</v>
      </c>
      <c r="O12" s="16"/>
      <c r="P12" s="16"/>
      <c r="Q12" s="7" t="s">
        <v>89</v>
      </c>
      <c r="R12" s="16"/>
      <c r="S12" s="16"/>
      <c r="T12" s="16"/>
      <c r="U12" s="16"/>
      <c r="V12" s="16"/>
      <c r="W12" s="7" t="s">
        <v>105</v>
      </c>
      <c r="X12" s="16"/>
      <c r="Y12" s="16"/>
      <c r="Z12" s="16"/>
      <c r="AA12" s="7" t="s">
        <v>218</v>
      </c>
    </row>
    <row r="13" spans="1:27" ht="225" x14ac:dyDescent="0.25">
      <c r="A13" s="14">
        <v>8</v>
      </c>
      <c r="B13" s="5" t="s">
        <v>170</v>
      </c>
      <c r="C13" s="6" t="s">
        <v>102</v>
      </c>
      <c r="D13" s="16"/>
      <c r="E13" s="16"/>
      <c r="F13" s="16"/>
      <c r="G13" s="7" t="s">
        <v>48</v>
      </c>
      <c r="H13" s="6" t="s">
        <v>246</v>
      </c>
      <c r="I13" s="7" t="s">
        <v>81</v>
      </c>
      <c r="J13" s="14" t="s">
        <v>104</v>
      </c>
      <c r="K13" s="125">
        <v>8000</v>
      </c>
      <c r="L13" s="125">
        <v>8000</v>
      </c>
      <c r="M13" s="19"/>
      <c r="N13" s="6" t="s">
        <v>82</v>
      </c>
      <c r="O13" s="16"/>
      <c r="P13" s="16"/>
      <c r="Q13" s="7" t="s">
        <v>89</v>
      </c>
      <c r="R13" s="16"/>
      <c r="S13" s="16"/>
      <c r="T13" s="16"/>
      <c r="U13" s="16"/>
      <c r="V13" s="16"/>
      <c r="W13" s="7" t="s">
        <v>105</v>
      </c>
      <c r="X13" s="16"/>
      <c r="Y13" s="16"/>
      <c r="Z13" s="16"/>
      <c r="AA13" s="7" t="s">
        <v>218</v>
      </c>
    </row>
    <row r="14" spans="1:27" ht="225" x14ac:dyDescent="0.25">
      <c r="A14" s="14">
        <v>9</v>
      </c>
      <c r="B14" s="5" t="s">
        <v>99</v>
      </c>
      <c r="C14" s="6" t="s">
        <v>103</v>
      </c>
      <c r="D14" s="16"/>
      <c r="E14" s="16"/>
      <c r="F14" s="16"/>
      <c r="G14" s="7" t="s">
        <v>48</v>
      </c>
      <c r="H14" s="6" t="s">
        <v>246</v>
      </c>
      <c r="I14" s="7" t="s">
        <v>81</v>
      </c>
      <c r="J14" s="14" t="s">
        <v>104</v>
      </c>
      <c r="K14" s="125">
        <v>9800</v>
      </c>
      <c r="L14" s="125">
        <v>9800</v>
      </c>
      <c r="M14" s="19"/>
      <c r="N14" s="6" t="s">
        <v>82</v>
      </c>
      <c r="O14" s="16"/>
      <c r="P14" s="16"/>
      <c r="Q14" s="7" t="s">
        <v>89</v>
      </c>
      <c r="R14" s="16"/>
      <c r="S14" s="16"/>
      <c r="T14" s="16"/>
      <c r="U14" s="16"/>
      <c r="V14" s="16"/>
      <c r="W14" s="7" t="s">
        <v>106</v>
      </c>
      <c r="X14" s="16"/>
      <c r="Y14" s="16"/>
      <c r="Z14" s="16"/>
      <c r="AA14" s="7" t="s">
        <v>218</v>
      </c>
    </row>
    <row r="15" spans="1:27" ht="225" x14ac:dyDescent="0.25">
      <c r="A15" s="14">
        <v>10</v>
      </c>
      <c r="B15" s="5" t="s">
        <v>100</v>
      </c>
      <c r="C15" s="7" t="s">
        <v>101</v>
      </c>
      <c r="D15" s="16"/>
      <c r="E15" s="16"/>
      <c r="F15" s="16"/>
      <c r="G15" s="7" t="s">
        <v>48</v>
      </c>
      <c r="H15" s="6" t="s">
        <v>246</v>
      </c>
      <c r="I15" s="7" t="s">
        <v>81</v>
      </c>
      <c r="J15" s="14" t="s">
        <v>104</v>
      </c>
      <c r="K15" s="125">
        <v>13800</v>
      </c>
      <c r="L15" s="125">
        <v>13800</v>
      </c>
      <c r="M15" s="19"/>
      <c r="N15" s="6" t="s">
        <v>82</v>
      </c>
      <c r="O15" s="16"/>
      <c r="P15" s="16"/>
      <c r="Q15" s="7" t="s">
        <v>89</v>
      </c>
      <c r="R15" s="16"/>
      <c r="S15" s="16"/>
      <c r="T15" s="16"/>
      <c r="U15" s="16"/>
      <c r="V15" s="16"/>
      <c r="W15" s="7" t="s">
        <v>105</v>
      </c>
      <c r="X15" s="16"/>
      <c r="Y15" s="16"/>
      <c r="Z15" s="16"/>
      <c r="AA15" s="7" t="s">
        <v>218</v>
      </c>
    </row>
    <row r="16" spans="1:27" ht="124.5" customHeight="1" x14ac:dyDescent="0.25">
      <c r="A16" s="14">
        <v>11</v>
      </c>
      <c r="B16" s="21" t="s">
        <v>110</v>
      </c>
      <c r="C16" s="7" t="s">
        <v>111</v>
      </c>
      <c r="D16" s="16"/>
      <c r="E16" s="16"/>
      <c r="F16" s="16"/>
      <c r="G16" s="7" t="s">
        <v>112</v>
      </c>
      <c r="H16" s="6" t="s">
        <v>248</v>
      </c>
      <c r="I16" s="7" t="s">
        <v>81</v>
      </c>
      <c r="J16" s="14" t="s">
        <v>113</v>
      </c>
      <c r="K16" s="125">
        <v>3000</v>
      </c>
      <c r="L16" s="20">
        <v>3000</v>
      </c>
      <c r="M16" s="16"/>
      <c r="N16" s="6" t="s">
        <v>82</v>
      </c>
      <c r="O16" s="16"/>
      <c r="P16" s="16"/>
      <c r="Q16" s="16"/>
      <c r="R16" s="16"/>
      <c r="S16" s="16"/>
      <c r="T16" s="16"/>
      <c r="U16" s="16"/>
      <c r="V16" s="16"/>
      <c r="W16" s="7" t="s">
        <v>114</v>
      </c>
      <c r="X16" s="16"/>
      <c r="Y16" s="16"/>
      <c r="Z16" s="16"/>
      <c r="AA16" s="7" t="s">
        <v>218</v>
      </c>
    </row>
    <row r="17" spans="1:27" ht="292.5" customHeight="1" x14ac:dyDescent="0.25">
      <c r="A17" s="14">
        <v>12</v>
      </c>
      <c r="B17" s="24" t="s">
        <v>119</v>
      </c>
      <c r="C17" s="23" t="s">
        <v>120</v>
      </c>
      <c r="D17" s="16"/>
      <c r="E17" s="16"/>
      <c r="F17" s="16"/>
      <c r="G17" s="23" t="s">
        <v>121</v>
      </c>
      <c r="H17" s="6" t="s">
        <v>255</v>
      </c>
      <c r="I17" s="7" t="s">
        <v>81</v>
      </c>
      <c r="J17" s="14" t="s">
        <v>113</v>
      </c>
      <c r="K17" s="125">
        <v>2450.8511699999999</v>
      </c>
      <c r="L17" s="153">
        <v>1150.8511699999999</v>
      </c>
      <c r="M17" s="20">
        <f>K17-L17</f>
        <v>1300</v>
      </c>
      <c r="N17" s="6" t="s">
        <v>82</v>
      </c>
      <c r="O17" s="16"/>
      <c r="P17" s="16"/>
      <c r="Q17" s="6" t="s">
        <v>122</v>
      </c>
      <c r="R17" s="16"/>
      <c r="S17" s="16"/>
      <c r="T17" s="16"/>
      <c r="U17" s="16"/>
      <c r="V17" s="16"/>
      <c r="W17" s="24" t="s">
        <v>123</v>
      </c>
      <c r="X17" s="16"/>
      <c r="Y17" s="16"/>
      <c r="Z17" s="16"/>
      <c r="AA17" s="24" t="s">
        <v>65</v>
      </c>
    </row>
    <row r="18" spans="1:27" ht="351" customHeight="1" x14ac:dyDescent="0.25">
      <c r="A18" s="14">
        <v>13</v>
      </c>
      <c r="B18" s="108" t="s">
        <v>124</v>
      </c>
      <c r="C18" s="7" t="s">
        <v>125</v>
      </c>
      <c r="D18" s="16"/>
      <c r="E18" s="16"/>
      <c r="F18" s="16"/>
      <c r="G18" s="7" t="s">
        <v>126</v>
      </c>
      <c r="H18" s="6" t="s">
        <v>255</v>
      </c>
      <c r="I18" s="15" t="s">
        <v>73</v>
      </c>
      <c r="J18" s="14" t="s">
        <v>104</v>
      </c>
      <c r="K18" s="125">
        <v>2495</v>
      </c>
      <c r="L18" s="20">
        <v>200</v>
      </c>
      <c r="M18" s="20">
        <f>K18-L18</f>
        <v>2295</v>
      </c>
      <c r="N18" s="6" t="s">
        <v>82</v>
      </c>
      <c r="O18" s="7" t="s">
        <v>127</v>
      </c>
      <c r="P18" s="20">
        <v>295</v>
      </c>
      <c r="Q18" s="7"/>
      <c r="R18" s="16"/>
      <c r="S18" s="16"/>
      <c r="T18" s="16"/>
      <c r="U18" s="16"/>
      <c r="V18" s="16"/>
      <c r="W18" s="15" t="s">
        <v>292</v>
      </c>
      <c r="X18" s="16"/>
      <c r="Y18" s="16"/>
      <c r="Z18" s="16"/>
      <c r="AA18" s="24" t="s">
        <v>128</v>
      </c>
    </row>
    <row r="19" spans="1:27" ht="189.75" customHeight="1" x14ac:dyDescent="0.25">
      <c r="A19" s="14">
        <v>14</v>
      </c>
      <c r="B19" s="108" t="s">
        <v>129</v>
      </c>
      <c r="C19" s="7" t="s">
        <v>130</v>
      </c>
      <c r="D19" s="16"/>
      <c r="E19" s="16"/>
      <c r="F19" s="16"/>
      <c r="G19" s="7" t="s">
        <v>131</v>
      </c>
      <c r="H19" s="6" t="s">
        <v>256</v>
      </c>
      <c r="I19" s="15" t="s">
        <v>73</v>
      </c>
      <c r="J19" s="14" t="s">
        <v>132</v>
      </c>
      <c r="K19" s="125">
        <v>600</v>
      </c>
      <c r="L19" s="20">
        <v>600</v>
      </c>
      <c r="M19" s="16"/>
      <c r="N19" s="15" t="s">
        <v>82</v>
      </c>
      <c r="O19" s="16"/>
      <c r="P19" s="16"/>
      <c r="Q19" s="16"/>
      <c r="R19" s="16"/>
      <c r="S19" s="16"/>
      <c r="T19" s="16"/>
      <c r="U19" s="16"/>
      <c r="V19" s="16"/>
      <c r="W19" s="7" t="s">
        <v>133</v>
      </c>
      <c r="X19" s="16"/>
      <c r="Y19" s="16"/>
      <c r="Z19" s="16"/>
      <c r="AA19" s="24" t="s">
        <v>128</v>
      </c>
    </row>
    <row r="20" spans="1:27" ht="139.5" customHeight="1" x14ac:dyDescent="0.25">
      <c r="A20" s="14">
        <v>15</v>
      </c>
      <c r="B20" s="6" t="s">
        <v>134</v>
      </c>
      <c r="C20" s="28" t="s">
        <v>139</v>
      </c>
      <c r="D20" s="16"/>
      <c r="E20" s="14">
        <v>10</v>
      </c>
      <c r="F20" s="16"/>
      <c r="G20" s="30" t="s">
        <v>140</v>
      </c>
      <c r="H20" s="6" t="s">
        <v>246</v>
      </c>
      <c r="I20" s="15" t="s">
        <v>73</v>
      </c>
      <c r="J20" s="14" t="s">
        <v>141</v>
      </c>
      <c r="K20" s="125">
        <v>19900</v>
      </c>
      <c r="L20" s="97">
        <v>19900</v>
      </c>
      <c r="M20" s="16"/>
      <c r="N20" s="15" t="s">
        <v>82</v>
      </c>
      <c r="O20" s="15" t="s">
        <v>142</v>
      </c>
      <c r="P20" s="16"/>
      <c r="Q20" s="16"/>
      <c r="R20" s="16"/>
      <c r="S20" s="16"/>
      <c r="T20" s="16"/>
      <c r="U20" s="16"/>
      <c r="V20" s="16"/>
      <c r="W20" s="25" t="s">
        <v>138</v>
      </c>
      <c r="X20" s="16"/>
      <c r="Y20" s="16"/>
      <c r="Z20" s="16"/>
      <c r="AA20" s="7" t="s">
        <v>218</v>
      </c>
    </row>
    <row r="21" spans="1:27" ht="129" customHeight="1" x14ac:dyDescent="0.25">
      <c r="A21" s="14">
        <v>16</v>
      </c>
      <c r="B21" s="6" t="s">
        <v>135</v>
      </c>
      <c r="C21" s="29" t="s">
        <v>139</v>
      </c>
      <c r="D21" s="16"/>
      <c r="E21" s="14">
        <v>5</v>
      </c>
      <c r="F21" s="16"/>
      <c r="G21" s="30" t="s">
        <v>140</v>
      </c>
      <c r="H21" s="6" t="s">
        <v>246</v>
      </c>
      <c r="I21" s="15" t="s">
        <v>73</v>
      </c>
      <c r="J21" s="14" t="s">
        <v>141</v>
      </c>
      <c r="K21" s="125">
        <v>4713.8</v>
      </c>
      <c r="L21" s="97">
        <v>4713.8</v>
      </c>
      <c r="M21" s="16"/>
      <c r="N21" s="15" t="s">
        <v>82</v>
      </c>
      <c r="O21" s="15" t="s">
        <v>142</v>
      </c>
      <c r="P21" s="16"/>
      <c r="Q21" s="16"/>
      <c r="R21" s="16"/>
      <c r="S21" s="16"/>
      <c r="T21" s="16"/>
      <c r="U21" s="16"/>
      <c r="V21" s="16"/>
      <c r="W21" s="26" t="s">
        <v>138</v>
      </c>
      <c r="X21" s="16"/>
      <c r="Y21" s="16"/>
      <c r="Z21" s="16"/>
      <c r="AA21" s="7" t="s">
        <v>218</v>
      </c>
    </row>
    <row r="22" spans="1:27" ht="123.75" x14ac:dyDescent="0.25">
      <c r="A22" s="14">
        <v>17</v>
      </c>
      <c r="B22" s="6" t="s">
        <v>136</v>
      </c>
      <c r="C22" s="29" t="s">
        <v>139</v>
      </c>
      <c r="D22" s="16"/>
      <c r="E22" s="14">
        <v>6</v>
      </c>
      <c r="F22" s="16"/>
      <c r="G22" s="30" t="s">
        <v>140</v>
      </c>
      <c r="H22" s="6" t="s">
        <v>246</v>
      </c>
      <c r="I22" s="15" t="s">
        <v>73</v>
      </c>
      <c r="J22" s="14" t="s">
        <v>141</v>
      </c>
      <c r="K22" s="125">
        <v>3000</v>
      </c>
      <c r="L22" s="97">
        <v>3000</v>
      </c>
      <c r="M22" s="16"/>
      <c r="N22" s="15" t="s">
        <v>82</v>
      </c>
      <c r="O22" s="15" t="s">
        <v>142</v>
      </c>
      <c r="P22" s="16"/>
      <c r="Q22" s="16"/>
      <c r="R22" s="16"/>
      <c r="S22" s="16"/>
      <c r="T22" s="16"/>
      <c r="U22" s="16"/>
      <c r="V22" s="16"/>
      <c r="W22" s="27" t="s">
        <v>138</v>
      </c>
      <c r="X22" s="16"/>
      <c r="Y22" s="16"/>
      <c r="Z22" s="16"/>
      <c r="AA22" s="7" t="s">
        <v>218</v>
      </c>
    </row>
    <row r="23" spans="1:27" ht="115.5" customHeight="1" x14ac:dyDescent="0.25">
      <c r="A23" s="14">
        <v>18</v>
      </c>
      <c r="B23" s="98" t="s">
        <v>145</v>
      </c>
      <c r="C23" s="31" t="s">
        <v>146</v>
      </c>
      <c r="D23" s="16"/>
      <c r="E23" s="14">
        <v>30</v>
      </c>
      <c r="F23" s="16"/>
      <c r="G23" s="32" t="s">
        <v>48</v>
      </c>
      <c r="H23" s="6" t="s">
        <v>246</v>
      </c>
      <c r="I23" s="15" t="s">
        <v>73</v>
      </c>
      <c r="J23" s="14" t="s">
        <v>132</v>
      </c>
      <c r="K23" s="125">
        <v>104000</v>
      </c>
      <c r="L23" s="20">
        <v>104000</v>
      </c>
      <c r="M23" s="16"/>
      <c r="N23" s="15" t="s">
        <v>82</v>
      </c>
      <c r="O23" s="16"/>
      <c r="P23" s="16"/>
      <c r="Q23" s="16"/>
      <c r="R23" s="16"/>
      <c r="S23" s="16"/>
      <c r="T23" s="16"/>
      <c r="U23" s="16"/>
      <c r="V23" s="16"/>
      <c r="W23" s="33" t="s">
        <v>147</v>
      </c>
      <c r="X23" s="16"/>
      <c r="Y23" s="16"/>
      <c r="Z23" s="16"/>
      <c r="AA23" s="7" t="s">
        <v>218</v>
      </c>
    </row>
    <row r="24" spans="1:27" ht="225" x14ac:dyDescent="0.25">
      <c r="A24" s="14">
        <v>19</v>
      </c>
      <c r="B24" s="98" t="s">
        <v>148</v>
      </c>
      <c r="C24" s="34" t="s">
        <v>149</v>
      </c>
      <c r="D24" s="16"/>
      <c r="E24" s="16"/>
      <c r="F24" s="16"/>
      <c r="G24" s="35" t="s">
        <v>150</v>
      </c>
      <c r="H24" s="6" t="s">
        <v>246</v>
      </c>
      <c r="I24" s="15" t="s">
        <v>73</v>
      </c>
      <c r="J24" s="14" t="s">
        <v>132</v>
      </c>
      <c r="K24" s="125">
        <v>22000</v>
      </c>
      <c r="L24" s="20">
        <v>22000</v>
      </c>
      <c r="M24" s="16"/>
      <c r="N24" s="15" t="s">
        <v>82</v>
      </c>
      <c r="O24" s="16"/>
      <c r="P24" s="16"/>
      <c r="Q24" s="36" t="s">
        <v>89</v>
      </c>
      <c r="R24" s="16"/>
      <c r="S24" s="16"/>
      <c r="T24" s="16"/>
      <c r="U24" s="16"/>
      <c r="V24" s="16"/>
      <c r="W24" s="37" t="s">
        <v>151</v>
      </c>
      <c r="X24" s="16"/>
      <c r="Y24" s="16"/>
      <c r="Z24" s="16"/>
      <c r="AA24" s="7" t="s">
        <v>218</v>
      </c>
    </row>
    <row r="25" spans="1:27" ht="128.25" customHeight="1" x14ac:dyDescent="0.25">
      <c r="A25" s="14">
        <v>20</v>
      </c>
      <c r="B25" s="98" t="s">
        <v>152</v>
      </c>
      <c r="C25" s="38" t="s">
        <v>153</v>
      </c>
      <c r="D25" s="16"/>
      <c r="E25" s="16"/>
      <c r="F25" s="16"/>
      <c r="G25" s="39" t="s">
        <v>154</v>
      </c>
      <c r="H25" s="6" t="s">
        <v>261</v>
      </c>
      <c r="I25" s="15" t="s">
        <v>73</v>
      </c>
      <c r="J25" s="14" t="s">
        <v>141</v>
      </c>
      <c r="K25" s="125">
        <v>2000</v>
      </c>
      <c r="L25" s="20">
        <v>2000</v>
      </c>
      <c r="M25" s="16"/>
      <c r="N25" s="15" t="s">
        <v>82</v>
      </c>
      <c r="O25" s="16"/>
      <c r="P25" s="16"/>
      <c r="Q25" s="40" t="s">
        <v>89</v>
      </c>
      <c r="R25" s="16"/>
      <c r="S25" s="16"/>
      <c r="T25" s="16"/>
      <c r="U25" s="16"/>
      <c r="V25" s="16"/>
      <c r="W25" s="41" t="s">
        <v>155</v>
      </c>
      <c r="X25" s="16"/>
      <c r="Y25" s="16"/>
      <c r="Z25" s="16"/>
      <c r="AA25" s="7" t="s">
        <v>218</v>
      </c>
    </row>
    <row r="26" spans="1:27" ht="270" customHeight="1" x14ac:dyDescent="0.25">
      <c r="A26" s="14">
        <v>21</v>
      </c>
      <c r="B26" s="98" t="s">
        <v>156</v>
      </c>
      <c r="C26" s="42" t="s">
        <v>157</v>
      </c>
      <c r="D26" s="16"/>
      <c r="E26" s="16"/>
      <c r="F26" s="16"/>
      <c r="G26" s="43" t="s">
        <v>158</v>
      </c>
      <c r="H26" s="6" t="s">
        <v>261</v>
      </c>
      <c r="I26" s="15" t="s">
        <v>108</v>
      </c>
      <c r="J26" s="14" t="s">
        <v>159</v>
      </c>
      <c r="K26" s="125">
        <v>3400</v>
      </c>
      <c r="L26" s="20">
        <v>3400</v>
      </c>
      <c r="M26" s="16"/>
      <c r="N26" s="15" t="s">
        <v>82</v>
      </c>
      <c r="O26" s="16"/>
      <c r="P26" s="16"/>
      <c r="Q26" s="44" t="s">
        <v>89</v>
      </c>
      <c r="R26" s="16"/>
      <c r="S26" s="16"/>
      <c r="T26" s="16"/>
      <c r="U26" s="16"/>
      <c r="V26" s="16"/>
      <c r="W26" s="45" t="s">
        <v>160</v>
      </c>
      <c r="X26" s="16"/>
      <c r="Y26" s="16"/>
      <c r="Z26" s="16"/>
      <c r="AA26" s="7" t="s">
        <v>218</v>
      </c>
    </row>
    <row r="27" spans="1:27" ht="210.75" customHeight="1" x14ac:dyDescent="0.25">
      <c r="A27" s="14">
        <v>22</v>
      </c>
      <c r="B27" s="98" t="s">
        <v>161</v>
      </c>
      <c r="C27" s="46" t="s">
        <v>162</v>
      </c>
      <c r="D27" s="16"/>
      <c r="E27" s="16"/>
      <c r="F27" s="16"/>
      <c r="G27" s="47" t="s">
        <v>163</v>
      </c>
      <c r="H27" s="6" t="s">
        <v>261</v>
      </c>
      <c r="I27" s="15" t="s">
        <v>108</v>
      </c>
      <c r="J27" s="14" t="s">
        <v>159</v>
      </c>
      <c r="K27" s="125">
        <v>2000</v>
      </c>
      <c r="L27" s="20">
        <v>2000</v>
      </c>
      <c r="M27" s="16"/>
      <c r="N27" s="15" t="s">
        <v>82</v>
      </c>
      <c r="O27" s="16"/>
      <c r="P27" s="16"/>
      <c r="Q27" s="48" t="s">
        <v>89</v>
      </c>
      <c r="R27" s="16"/>
      <c r="S27" s="16"/>
      <c r="T27" s="16"/>
      <c r="U27" s="16"/>
      <c r="V27" s="16"/>
      <c r="W27" s="49" t="s">
        <v>164</v>
      </c>
      <c r="X27" s="16"/>
      <c r="Y27" s="16"/>
      <c r="Z27" s="16"/>
      <c r="AA27" s="7" t="s">
        <v>218</v>
      </c>
    </row>
    <row r="28" spans="1:27" ht="210.75" customHeight="1" x14ac:dyDescent="0.25">
      <c r="A28" s="14">
        <v>23</v>
      </c>
      <c r="B28" s="98" t="s">
        <v>165</v>
      </c>
      <c r="C28" s="50" t="s">
        <v>166</v>
      </c>
      <c r="D28" s="16"/>
      <c r="E28" s="16"/>
      <c r="F28" s="16"/>
      <c r="G28" s="51" t="s">
        <v>154</v>
      </c>
      <c r="H28" s="6" t="s">
        <v>261</v>
      </c>
      <c r="I28" s="15" t="s">
        <v>108</v>
      </c>
      <c r="J28" s="14" t="s">
        <v>167</v>
      </c>
      <c r="K28" s="125">
        <v>680</v>
      </c>
      <c r="L28" s="20">
        <v>680</v>
      </c>
      <c r="M28" s="16"/>
      <c r="N28" s="15" t="s">
        <v>82</v>
      </c>
      <c r="O28" s="16"/>
      <c r="P28" s="16"/>
      <c r="Q28" s="52" t="s">
        <v>89</v>
      </c>
      <c r="R28" s="16"/>
      <c r="S28" s="16"/>
      <c r="T28" s="16"/>
      <c r="U28" s="16"/>
      <c r="V28" s="16"/>
      <c r="W28" s="54" t="s">
        <v>155</v>
      </c>
      <c r="X28" s="16"/>
      <c r="Y28" s="16"/>
      <c r="Z28" s="16"/>
      <c r="AA28" s="7" t="s">
        <v>218</v>
      </c>
    </row>
    <row r="29" spans="1:27" ht="212.25" customHeight="1" x14ac:dyDescent="0.25">
      <c r="A29" s="14">
        <v>24</v>
      </c>
      <c r="B29" s="108" t="s">
        <v>168</v>
      </c>
      <c r="C29" s="15" t="s">
        <v>169</v>
      </c>
      <c r="D29" s="16"/>
      <c r="E29" s="16"/>
      <c r="F29" s="16"/>
      <c r="G29" s="53" t="s">
        <v>48</v>
      </c>
      <c r="H29" s="6" t="s">
        <v>251</v>
      </c>
      <c r="I29" s="15" t="s">
        <v>73</v>
      </c>
      <c r="J29" s="14" t="s">
        <v>62</v>
      </c>
      <c r="K29" s="125">
        <v>20000</v>
      </c>
      <c r="L29" s="20">
        <v>20000</v>
      </c>
      <c r="M29" s="16"/>
      <c r="N29" s="15" t="s">
        <v>82</v>
      </c>
      <c r="O29" s="16"/>
      <c r="P29" s="16"/>
      <c r="Q29" s="55" t="s">
        <v>89</v>
      </c>
      <c r="R29" s="16"/>
      <c r="S29" s="16"/>
      <c r="T29" s="16"/>
      <c r="U29" s="16"/>
      <c r="V29" s="16"/>
      <c r="W29" s="14" t="s">
        <v>137</v>
      </c>
      <c r="X29" s="16"/>
      <c r="Y29" s="16"/>
      <c r="Z29" s="16"/>
      <c r="AA29" s="7" t="s">
        <v>218</v>
      </c>
    </row>
    <row r="30" spans="1:27" ht="225" x14ac:dyDescent="0.25">
      <c r="A30" s="14">
        <v>25</v>
      </c>
      <c r="B30" s="108" t="s">
        <v>170</v>
      </c>
      <c r="C30" s="15" t="s">
        <v>222</v>
      </c>
      <c r="D30" s="16"/>
      <c r="E30" s="16"/>
      <c r="F30" s="16"/>
      <c r="G30" s="53" t="s">
        <v>48</v>
      </c>
      <c r="H30" s="6" t="s">
        <v>246</v>
      </c>
      <c r="I30" s="15" t="s">
        <v>73</v>
      </c>
      <c r="J30" s="14" t="s">
        <v>62</v>
      </c>
      <c r="K30" s="125">
        <v>3000</v>
      </c>
      <c r="L30" s="20">
        <v>3000</v>
      </c>
      <c r="M30" s="16"/>
      <c r="N30" s="15" t="s">
        <v>82</v>
      </c>
      <c r="O30" s="16"/>
      <c r="P30" s="16"/>
      <c r="Q30" s="55" t="s">
        <v>89</v>
      </c>
      <c r="R30" s="16"/>
      <c r="S30" s="16"/>
      <c r="T30" s="16"/>
      <c r="U30" s="16"/>
      <c r="V30" s="16"/>
      <c r="W30" s="14" t="s">
        <v>137</v>
      </c>
      <c r="X30" s="16"/>
      <c r="Y30" s="16"/>
      <c r="Z30" s="16"/>
      <c r="AA30" s="7" t="s">
        <v>218</v>
      </c>
    </row>
    <row r="31" spans="1:27" ht="225" x14ac:dyDescent="0.25">
      <c r="A31" s="14">
        <v>26</v>
      </c>
      <c r="B31" s="98" t="s">
        <v>171</v>
      </c>
      <c r="C31" s="56" t="s">
        <v>172</v>
      </c>
      <c r="D31" s="16"/>
      <c r="E31" s="16"/>
      <c r="F31" s="16"/>
      <c r="G31" s="15" t="s">
        <v>173</v>
      </c>
      <c r="H31" s="6" t="s">
        <v>251</v>
      </c>
      <c r="I31" s="15" t="s">
        <v>108</v>
      </c>
      <c r="J31" s="14" t="s">
        <v>167</v>
      </c>
      <c r="K31" s="125">
        <v>600</v>
      </c>
      <c r="L31" s="20">
        <v>600</v>
      </c>
      <c r="M31" s="16"/>
      <c r="N31" s="15" t="s">
        <v>82</v>
      </c>
      <c r="O31" s="16"/>
      <c r="P31" s="16"/>
      <c r="Q31" s="58" t="s">
        <v>89</v>
      </c>
      <c r="R31" s="16"/>
      <c r="S31" s="16"/>
      <c r="T31" s="16"/>
      <c r="U31" s="16"/>
      <c r="V31" s="16"/>
      <c r="W31" s="57" t="s">
        <v>174</v>
      </c>
      <c r="X31" s="16"/>
      <c r="Y31" s="16"/>
      <c r="Z31" s="16"/>
      <c r="AA31" s="7" t="s">
        <v>218</v>
      </c>
    </row>
    <row r="32" spans="1:27" ht="225" x14ac:dyDescent="0.25">
      <c r="A32" s="14">
        <v>27</v>
      </c>
      <c r="B32" s="98" t="s">
        <v>175</v>
      </c>
      <c r="C32" s="59" t="s">
        <v>176</v>
      </c>
      <c r="D32" s="16"/>
      <c r="E32" s="16"/>
      <c r="F32" s="16"/>
      <c r="G32" s="60" t="s">
        <v>177</v>
      </c>
      <c r="H32" s="6" t="s">
        <v>246</v>
      </c>
      <c r="I32" s="15" t="s">
        <v>108</v>
      </c>
      <c r="J32" s="14" t="s">
        <v>167</v>
      </c>
      <c r="K32" s="125">
        <v>936.4</v>
      </c>
      <c r="L32" s="85">
        <v>936.4</v>
      </c>
      <c r="M32" s="16"/>
      <c r="N32" s="15" t="s">
        <v>82</v>
      </c>
      <c r="O32" s="16"/>
      <c r="P32" s="16"/>
      <c r="Q32" s="61" t="s">
        <v>89</v>
      </c>
      <c r="R32" s="16"/>
      <c r="S32" s="16"/>
      <c r="T32" s="16"/>
      <c r="U32" s="16"/>
      <c r="V32" s="16"/>
      <c r="W32" s="62" t="s">
        <v>178</v>
      </c>
      <c r="X32" s="16"/>
      <c r="Y32" s="16"/>
      <c r="Z32" s="16"/>
      <c r="AA32" s="7" t="s">
        <v>218</v>
      </c>
    </row>
    <row r="33" spans="1:27" ht="225" x14ac:dyDescent="0.25">
      <c r="A33" s="14">
        <v>28</v>
      </c>
      <c r="B33" s="98" t="s">
        <v>179</v>
      </c>
      <c r="C33" s="63" t="s">
        <v>79</v>
      </c>
      <c r="D33" s="16"/>
      <c r="E33" s="16"/>
      <c r="F33" s="16"/>
      <c r="G33" s="64" t="s">
        <v>180</v>
      </c>
      <c r="H33" s="6" t="s">
        <v>249</v>
      </c>
      <c r="I33" s="137" t="s">
        <v>291</v>
      </c>
      <c r="J33" s="14" t="s">
        <v>167</v>
      </c>
      <c r="K33" s="125">
        <v>8581.35</v>
      </c>
      <c r="L33" s="85">
        <v>8581.35</v>
      </c>
      <c r="M33" s="16"/>
      <c r="N33" s="15" t="s">
        <v>82</v>
      </c>
      <c r="O33" s="16"/>
      <c r="P33" s="16"/>
      <c r="Q33" s="16"/>
      <c r="R33" s="16"/>
      <c r="S33" s="16"/>
      <c r="T33" s="16"/>
      <c r="U33" s="16"/>
      <c r="V33" s="16"/>
      <c r="W33" s="65" t="s">
        <v>181</v>
      </c>
      <c r="X33" s="16"/>
      <c r="Y33" s="16"/>
      <c r="Z33" s="16"/>
      <c r="AA33" s="67" t="s">
        <v>217</v>
      </c>
    </row>
    <row r="34" spans="1:27" ht="225" x14ac:dyDescent="0.25">
      <c r="A34" s="14">
        <v>29</v>
      </c>
      <c r="B34" s="98" t="s">
        <v>183</v>
      </c>
      <c r="C34" s="63" t="s">
        <v>79</v>
      </c>
      <c r="D34" s="16"/>
      <c r="E34" s="16"/>
      <c r="F34" s="16"/>
      <c r="G34" s="66" t="s">
        <v>182</v>
      </c>
      <c r="H34" s="6" t="s">
        <v>249</v>
      </c>
      <c r="I34" s="137" t="s">
        <v>291</v>
      </c>
      <c r="J34" s="14" t="s">
        <v>167</v>
      </c>
      <c r="K34" s="125">
        <v>8581.35</v>
      </c>
      <c r="L34" s="85">
        <v>8581.35</v>
      </c>
      <c r="M34" s="16"/>
      <c r="N34" s="15" t="s">
        <v>82</v>
      </c>
      <c r="O34" s="16"/>
      <c r="P34" s="16"/>
      <c r="Q34" s="16"/>
      <c r="R34" s="16"/>
      <c r="S34" s="16"/>
      <c r="T34" s="16"/>
      <c r="U34" s="16"/>
      <c r="V34" s="16"/>
      <c r="W34" s="69" t="s">
        <v>181</v>
      </c>
      <c r="X34" s="16"/>
      <c r="Y34" s="16"/>
      <c r="Z34" s="16"/>
      <c r="AA34" s="68" t="s">
        <v>217</v>
      </c>
    </row>
    <row r="35" spans="1:27" ht="191.25" x14ac:dyDescent="0.25">
      <c r="A35" s="14">
        <v>30</v>
      </c>
      <c r="B35" s="98" t="s">
        <v>284</v>
      </c>
      <c r="C35" s="138" t="s">
        <v>79</v>
      </c>
      <c r="D35" s="16"/>
      <c r="E35" s="16"/>
      <c r="F35" s="16"/>
      <c r="G35" s="70" t="s">
        <v>50</v>
      </c>
      <c r="H35" s="6" t="s">
        <v>249</v>
      </c>
      <c r="I35" s="15" t="s">
        <v>73</v>
      </c>
      <c r="J35" s="136" t="s">
        <v>62</v>
      </c>
      <c r="K35" s="125">
        <v>130196.17</v>
      </c>
      <c r="L35" s="85">
        <v>130196.17</v>
      </c>
      <c r="M35" s="16"/>
      <c r="N35" s="15" t="s">
        <v>82</v>
      </c>
      <c r="O35" s="16"/>
      <c r="P35" s="16"/>
      <c r="Q35" s="16"/>
      <c r="R35" s="16"/>
      <c r="S35" s="16"/>
      <c r="T35" s="16"/>
      <c r="U35" s="16"/>
      <c r="V35" s="16"/>
      <c r="W35" s="71" t="s">
        <v>184</v>
      </c>
      <c r="X35" s="16"/>
      <c r="Y35" s="16"/>
      <c r="Z35" s="16"/>
      <c r="AA35" s="72" t="s">
        <v>217</v>
      </c>
    </row>
    <row r="36" spans="1:27" ht="96" customHeight="1" x14ac:dyDescent="0.25">
      <c r="A36" s="14">
        <v>31</v>
      </c>
      <c r="B36" s="73" t="s">
        <v>367</v>
      </c>
      <c r="C36" s="139" t="s">
        <v>79</v>
      </c>
      <c r="D36" s="16"/>
      <c r="E36" s="16"/>
      <c r="F36" s="16"/>
      <c r="G36" s="74" t="s">
        <v>55</v>
      </c>
      <c r="H36" s="6" t="s">
        <v>249</v>
      </c>
      <c r="I36" s="15" t="s">
        <v>185</v>
      </c>
      <c r="J36" s="14" t="s">
        <v>141</v>
      </c>
      <c r="K36" s="125">
        <v>5271.1</v>
      </c>
      <c r="L36" s="85">
        <v>5271.1</v>
      </c>
      <c r="M36" s="16"/>
      <c r="N36" s="15" t="s">
        <v>82</v>
      </c>
      <c r="O36" s="16"/>
      <c r="P36" s="16"/>
      <c r="Q36" s="16"/>
      <c r="R36" s="16"/>
      <c r="S36" s="16"/>
      <c r="T36" s="16"/>
      <c r="U36" s="16"/>
      <c r="V36" s="16"/>
      <c r="W36" s="75" t="s">
        <v>293</v>
      </c>
      <c r="X36" s="16"/>
      <c r="Y36" s="16"/>
      <c r="Z36" s="16"/>
      <c r="AA36" s="76" t="s">
        <v>217</v>
      </c>
    </row>
    <row r="37" spans="1:27" ht="135" x14ac:dyDescent="0.25">
      <c r="A37" s="14">
        <v>32</v>
      </c>
      <c r="B37" s="98" t="s">
        <v>186</v>
      </c>
      <c r="C37" s="139" t="s">
        <v>79</v>
      </c>
      <c r="D37" s="16"/>
      <c r="E37" s="16"/>
      <c r="F37" s="16"/>
      <c r="G37" s="77" t="s">
        <v>189</v>
      </c>
      <c r="H37" s="6" t="s">
        <v>249</v>
      </c>
      <c r="I37" s="15" t="s">
        <v>73</v>
      </c>
      <c r="J37" s="14" t="s">
        <v>86</v>
      </c>
      <c r="K37" s="125">
        <v>6325.32</v>
      </c>
      <c r="L37" s="85">
        <v>6325.32</v>
      </c>
      <c r="M37" s="16"/>
      <c r="N37" s="15" t="s">
        <v>82</v>
      </c>
      <c r="O37" s="16"/>
      <c r="P37" s="16"/>
      <c r="Q37" s="16"/>
      <c r="R37" s="16"/>
      <c r="S37" s="16"/>
      <c r="T37" s="16"/>
      <c r="U37" s="16"/>
      <c r="V37" s="16"/>
      <c r="W37" s="78" t="s">
        <v>190</v>
      </c>
      <c r="X37" s="16"/>
      <c r="Y37" s="16"/>
      <c r="Z37" s="16"/>
      <c r="AA37" s="79" t="s">
        <v>217</v>
      </c>
    </row>
    <row r="38" spans="1:27" ht="123.75" x14ac:dyDescent="0.25">
      <c r="A38" s="14">
        <v>33</v>
      </c>
      <c r="B38" s="98" t="s">
        <v>187</v>
      </c>
      <c r="C38" s="139" t="s">
        <v>79</v>
      </c>
      <c r="D38" s="16"/>
      <c r="E38" s="16"/>
      <c r="F38" s="16"/>
      <c r="G38" s="101" t="s">
        <v>302</v>
      </c>
      <c r="H38" s="6" t="s">
        <v>249</v>
      </c>
      <c r="I38" s="15" t="s">
        <v>73</v>
      </c>
      <c r="J38" s="14" t="s">
        <v>86</v>
      </c>
      <c r="K38" s="125">
        <v>7906.65</v>
      </c>
      <c r="L38" s="85">
        <v>7906.65</v>
      </c>
      <c r="M38" s="16"/>
      <c r="N38" s="15" t="s">
        <v>82</v>
      </c>
      <c r="O38" s="16"/>
      <c r="P38" s="16"/>
      <c r="Q38" s="16"/>
      <c r="R38" s="16"/>
      <c r="S38" s="16"/>
      <c r="T38" s="16"/>
      <c r="U38" s="16"/>
      <c r="V38" s="16"/>
      <c r="W38" s="78" t="s">
        <v>191</v>
      </c>
      <c r="X38" s="16"/>
      <c r="Y38" s="16"/>
      <c r="Z38" s="16"/>
      <c r="AA38" s="79" t="s">
        <v>217</v>
      </c>
    </row>
    <row r="39" spans="1:27" ht="123.75" x14ac:dyDescent="0.25">
      <c r="A39" s="14">
        <v>34</v>
      </c>
      <c r="B39" s="98" t="s">
        <v>188</v>
      </c>
      <c r="C39" s="63" t="s">
        <v>79</v>
      </c>
      <c r="D39" s="16"/>
      <c r="E39" s="16"/>
      <c r="F39" s="16"/>
      <c r="G39" s="101" t="s">
        <v>303</v>
      </c>
      <c r="H39" s="6" t="s">
        <v>249</v>
      </c>
      <c r="I39" s="15" t="s">
        <v>73</v>
      </c>
      <c r="J39" s="14" t="s">
        <v>86</v>
      </c>
      <c r="K39" s="125">
        <v>7906.65</v>
      </c>
      <c r="L39" s="85">
        <v>7906.65</v>
      </c>
      <c r="M39" s="16"/>
      <c r="N39" s="15" t="s">
        <v>82</v>
      </c>
      <c r="O39" s="16"/>
      <c r="P39" s="16"/>
      <c r="Q39" s="16"/>
      <c r="R39" s="16"/>
      <c r="S39" s="16"/>
      <c r="T39" s="16"/>
      <c r="U39" s="16"/>
      <c r="V39" s="16"/>
      <c r="W39" s="78" t="s">
        <v>191</v>
      </c>
      <c r="X39" s="16"/>
      <c r="Y39" s="16"/>
      <c r="Z39" s="16"/>
      <c r="AA39" s="79" t="s">
        <v>217</v>
      </c>
    </row>
    <row r="40" spans="1:27" ht="105.75" customHeight="1" x14ac:dyDescent="0.25">
      <c r="A40" s="14">
        <v>35</v>
      </c>
      <c r="B40" s="73" t="s">
        <v>193</v>
      </c>
      <c r="C40" s="80" t="s">
        <v>192</v>
      </c>
      <c r="D40" s="16"/>
      <c r="E40" s="16"/>
      <c r="F40" s="16"/>
      <c r="G40" s="81" t="s">
        <v>194</v>
      </c>
      <c r="H40" s="6" t="s">
        <v>251</v>
      </c>
      <c r="I40" s="15" t="s">
        <v>304</v>
      </c>
      <c r="J40" s="14" t="s">
        <v>62</v>
      </c>
      <c r="K40" s="125">
        <v>1500</v>
      </c>
      <c r="L40" s="20">
        <v>1500</v>
      </c>
      <c r="M40" s="16"/>
      <c r="N40" s="15" t="s">
        <v>82</v>
      </c>
      <c r="O40" s="16"/>
      <c r="P40" s="16"/>
      <c r="Q40" s="16"/>
      <c r="R40" s="16"/>
      <c r="S40" s="16"/>
      <c r="T40" s="16"/>
      <c r="U40" s="16"/>
      <c r="V40" s="16"/>
      <c r="W40" s="82" t="s">
        <v>195</v>
      </c>
      <c r="X40" s="16"/>
      <c r="Y40" s="16"/>
      <c r="Z40" s="16"/>
      <c r="AA40" s="7" t="s">
        <v>218</v>
      </c>
    </row>
    <row r="41" spans="1:27" ht="90" x14ac:dyDescent="0.25">
      <c r="A41" s="14">
        <v>36</v>
      </c>
      <c r="B41" s="98" t="s">
        <v>196</v>
      </c>
      <c r="C41" s="83" t="s">
        <v>317</v>
      </c>
      <c r="D41" s="14" t="s">
        <v>318</v>
      </c>
      <c r="E41" s="16">
        <v>22</v>
      </c>
      <c r="F41" s="16"/>
      <c r="G41" s="83" t="s">
        <v>194</v>
      </c>
      <c r="H41" s="6" t="s">
        <v>250</v>
      </c>
      <c r="I41" s="84" t="s">
        <v>319</v>
      </c>
      <c r="J41" s="14" t="s">
        <v>62</v>
      </c>
      <c r="K41" s="125">
        <v>17235.099999999999</v>
      </c>
      <c r="L41" s="85"/>
      <c r="M41" s="16"/>
      <c r="N41" s="15" t="s">
        <v>109</v>
      </c>
      <c r="O41" s="16"/>
      <c r="P41" s="16"/>
      <c r="Q41" s="16"/>
      <c r="R41" s="16"/>
      <c r="S41" s="16"/>
      <c r="T41" s="16"/>
      <c r="U41" s="16"/>
      <c r="V41" s="16"/>
      <c r="W41" s="86" t="s">
        <v>69</v>
      </c>
      <c r="X41" s="16"/>
      <c r="Y41" s="16"/>
      <c r="Z41" s="16"/>
      <c r="AA41" s="87" t="s">
        <v>217</v>
      </c>
    </row>
    <row r="42" spans="1:27" ht="171.75" customHeight="1" x14ac:dyDescent="0.25">
      <c r="A42" s="14">
        <v>37</v>
      </c>
      <c r="B42" s="98" t="s">
        <v>309</v>
      </c>
      <c r="C42" s="15" t="s">
        <v>198</v>
      </c>
      <c r="D42" s="14" t="s">
        <v>308</v>
      </c>
      <c r="E42" s="16"/>
      <c r="F42" s="16"/>
      <c r="G42" s="15" t="s">
        <v>55</v>
      </c>
      <c r="H42" s="6" t="s">
        <v>250</v>
      </c>
      <c r="I42" s="88" t="s">
        <v>310</v>
      </c>
      <c r="J42" s="14" t="s">
        <v>62</v>
      </c>
      <c r="K42" s="125">
        <v>30777.7</v>
      </c>
      <c r="L42" s="89">
        <v>30777.7</v>
      </c>
      <c r="M42" s="16"/>
      <c r="N42" s="15" t="s">
        <v>109</v>
      </c>
      <c r="O42" s="16"/>
      <c r="P42" s="16"/>
      <c r="Q42" s="16"/>
      <c r="R42" s="16"/>
      <c r="S42" s="16"/>
      <c r="T42" s="16"/>
      <c r="U42" s="16"/>
      <c r="V42" s="16"/>
      <c r="W42" s="90" t="s">
        <v>69</v>
      </c>
      <c r="X42" s="16"/>
      <c r="Y42" s="16"/>
      <c r="Z42" s="16"/>
      <c r="AA42" s="91" t="s">
        <v>217</v>
      </c>
    </row>
    <row r="43" spans="1:27" ht="157.5" x14ac:dyDescent="0.25">
      <c r="A43" s="14">
        <v>38</v>
      </c>
      <c r="B43" s="98" t="s">
        <v>199</v>
      </c>
      <c r="C43" s="92" t="s">
        <v>199</v>
      </c>
      <c r="D43" s="16"/>
      <c r="E43" s="16"/>
      <c r="F43" s="16"/>
      <c r="G43" s="93" t="s">
        <v>58</v>
      </c>
      <c r="H43" s="6" t="s">
        <v>251</v>
      </c>
      <c r="I43" s="15" t="s">
        <v>108</v>
      </c>
      <c r="J43" s="14" t="s">
        <v>74</v>
      </c>
      <c r="K43" s="125">
        <v>79630</v>
      </c>
      <c r="L43" s="96">
        <v>79630</v>
      </c>
      <c r="M43" s="16"/>
      <c r="N43" s="15" t="s">
        <v>82</v>
      </c>
      <c r="O43" s="16"/>
      <c r="P43" s="16"/>
      <c r="Q43" s="16"/>
      <c r="R43" s="16"/>
      <c r="S43" s="16"/>
      <c r="T43" s="16"/>
      <c r="U43" s="16"/>
      <c r="V43" s="16"/>
      <c r="W43" s="94" t="s">
        <v>197</v>
      </c>
      <c r="X43" s="16"/>
      <c r="Y43" s="16"/>
      <c r="Z43" s="16"/>
      <c r="AA43" s="7" t="s">
        <v>218</v>
      </c>
    </row>
    <row r="44" spans="1:27" ht="120" customHeight="1" x14ac:dyDescent="0.25">
      <c r="A44" s="14">
        <v>39</v>
      </c>
      <c r="B44" s="73" t="s">
        <v>210</v>
      </c>
      <c r="C44" s="99" t="s">
        <v>211</v>
      </c>
      <c r="D44" s="16"/>
      <c r="E44" s="16"/>
      <c r="F44" s="16"/>
      <c r="G44" s="100" t="s">
        <v>208</v>
      </c>
      <c r="H44" s="6" t="s">
        <v>257</v>
      </c>
      <c r="I44" s="15" t="s">
        <v>108</v>
      </c>
      <c r="J44" s="14" t="s">
        <v>86</v>
      </c>
      <c r="K44" s="125">
        <v>17500</v>
      </c>
      <c r="L44" s="20">
        <v>17500</v>
      </c>
      <c r="M44" s="16"/>
      <c r="N44" s="15" t="s">
        <v>82</v>
      </c>
      <c r="O44" s="16"/>
      <c r="P44" s="16"/>
      <c r="Q44" s="16"/>
      <c r="R44" s="16"/>
      <c r="S44" s="16"/>
      <c r="T44" s="16"/>
      <c r="U44" s="16"/>
      <c r="V44" s="16"/>
      <c r="W44" s="101" t="s">
        <v>212</v>
      </c>
      <c r="X44" s="16"/>
      <c r="Y44" s="16"/>
      <c r="Z44" s="16"/>
      <c r="AA44" s="7" t="s">
        <v>218</v>
      </c>
    </row>
    <row r="45" spans="1:27" ht="147" customHeight="1" x14ac:dyDescent="0.25">
      <c r="A45" s="14">
        <v>40</v>
      </c>
      <c r="B45" s="98" t="s">
        <v>200</v>
      </c>
      <c r="C45" s="95" t="s">
        <v>204</v>
      </c>
      <c r="D45" s="16"/>
      <c r="E45" s="16"/>
      <c r="F45" s="16"/>
      <c r="G45" s="101" t="s">
        <v>207</v>
      </c>
      <c r="H45" s="6" t="s">
        <v>261</v>
      </c>
      <c r="I45" s="16"/>
      <c r="J45" s="14" t="s">
        <v>62</v>
      </c>
      <c r="K45" s="125">
        <v>53640</v>
      </c>
      <c r="L45" s="96">
        <v>53640</v>
      </c>
      <c r="M45" s="16"/>
      <c r="N45" s="15" t="s">
        <v>82</v>
      </c>
      <c r="O45" s="16"/>
      <c r="P45" s="16"/>
      <c r="Q45" s="16"/>
      <c r="R45" s="16"/>
      <c r="S45" s="16"/>
      <c r="T45" s="16"/>
      <c r="U45" s="16"/>
      <c r="V45" s="16"/>
      <c r="W45" s="98" t="s">
        <v>209</v>
      </c>
      <c r="X45" s="16"/>
      <c r="Y45" s="16"/>
      <c r="Z45" s="16"/>
      <c r="AA45" s="16"/>
    </row>
    <row r="46" spans="1:27" ht="141.75" customHeight="1" x14ac:dyDescent="0.25">
      <c r="A46" s="14">
        <v>41</v>
      </c>
      <c r="B46" s="98" t="s">
        <v>201</v>
      </c>
      <c r="C46" s="101" t="s">
        <v>205</v>
      </c>
      <c r="D46" s="16"/>
      <c r="E46" s="101">
        <v>9</v>
      </c>
      <c r="F46" s="16"/>
      <c r="G46" s="101" t="s">
        <v>207</v>
      </c>
      <c r="H46" s="6" t="s">
        <v>261</v>
      </c>
      <c r="I46" s="16"/>
      <c r="J46" s="14" t="s">
        <v>62</v>
      </c>
      <c r="K46" s="125">
        <v>32540</v>
      </c>
      <c r="L46" s="20">
        <v>32540</v>
      </c>
      <c r="M46" s="16"/>
      <c r="N46" s="15" t="s">
        <v>82</v>
      </c>
      <c r="O46" s="16"/>
      <c r="P46" s="16"/>
      <c r="Q46" s="16"/>
      <c r="R46" s="16"/>
      <c r="S46" s="16"/>
      <c r="T46" s="16"/>
      <c r="U46" s="16"/>
      <c r="V46" s="16"/>
      <c r="W46" s="98" t="s">
        <v>209</v>
      </c>
      <c r="X46" s="16"/>
      <c r="Y46" s="16"/>
      <c r="Z46" s="16"/>
      <c r="AA46" s="16"/>
    </row>
    <row r="47" spans="1:27" ht="135" x14ac:dyDescent="0.25">
      <c r="A47" s="14">
        <v>42</v>
      </c>
      <c r="B47" s="98" t="s">
        <v>202</v>
      </c>
      <c r="C47" s="101" t="s">
        <v>206</v>
      </c>
      <c r="D47" s="16"/>
      <c r="E47" s="16"/>
      <c r="F47" s="16"/>
      <c r="G47" s="101" t="s">
        <v>207</v>
      </c>
      <c r="H47" s="6" t="s">
        <v>261</v>
      </c>
      <c r="I47" s="16"/>
      <c r="J47" s="14">
        <v>2022</v>
      </c>
      <c r="K47" s="125">
        <v>8358</v>
      </c>
      <c r="L47" s="97">
        <v>8358</v>
      </c>
      <c r="M47" s="16"/>
      <c r="N47" s="15" t="s">
        <v>82</v>
      </c>
      <c r="O47" s="16"/>
      <c r="P47" s="16"/>
      <c r="Q47" s="16"/>
      <c r="R47" s="16"/>
      <c r="S47" s="16"/>
      <c r="T47" s="16"/>
      <c r="U47" s="16"/>
      <c r="V47" s="16"/>
      <c r="W47" s="98" t="s">
        <v>209</v>
      </c>
      <c r="X47" s="16"/>
      <c r="Y47" s="16"/>
      <c r="Z47" s="16"/>
      <c r="AA47" s="16"/>
    </row>
    <row r="48" spans="1:27" ht="135" x14ac:dyDescent="0.25">
      <c r="A48" s="14">
        <v>43</v>
      </c>
      <c r="B48" s="98" t="s">
        <v>203</v>
      </c>
      <c r="C48" s="101" t="s">
        <v>203</v>
      </c>
      <c r="D48" s="16"/>
      <c r="E48" s="16"/>
      <c r="F48" s="16"/>
      <c r="G48" s="101" t="s">
        <v>207</v>
      </c>
      <c r="H48" s="6" t="s">
        <v>261</v>
      </c>
      <c r="I48" s="16"/>
      <c r="J48" s="14" t="s">
        <v>62</v>
      </c>
      <c r="K48" s="125">
        <v>5000</v>
      </c>
      <c r="L48" s="20">
        <v>5000</v>
      </c>
      <c r="M48" s="16"/>
      <c r="N48" s="15" t="s">
        <v>82</v>
      </c>
      <c r="O48" s="16"/>
      <c r="P48" s="16"/>
      <c r="Q48" s="16"/>
      <c r="R48" s="16"/>
      <c r="S48" s="16"/>
      <c r="T48" s="16"/>
      <c r="U48" s="16"/>
      <c r="V48" s="16"/>
      <c r="W48" s="98" t="s">
        <v>209</v>
      </c>
      <c r="X48" s="16"/>
      <c r="Y48" s="16"/>
      <c r="Z48" s="16"/>
      <c r="AA48" s="16"/>
    </row>
    <row r="49" spans="1:27" ht="135" x14ac:dyDescent="0.25">
      <c r="A49" s="14">
        <v>44</v>
      </c>
      <c r="B49" s="108" t="s">
        <v>219</v>
      </c>
      <c r="C49" s="15" t="s">
        <v>220</v>
      </c>
      <c r="D49" s="16"/>
      <c r="E49" s="16"/>
      <c r="F49" s="16"/>
      <c r="G49" s="101" t="s">
        <v>207</v>
      </c>
      <c r="H49" s="6" t="s">
        <v>261</v>
      </c>
      <c r="I49" s="16"/>
      <c r="J49" s="14">
        <v>2022</v>
      </c>
      <c r="K49" s="125">
        <v>917</v>
      </c>
      <c r="L49" s="20">
        <v>917</v>
      </c>
      <c r="M49" s="16"/>
      <c r="N49" s="15" t="s">
        <v>82</v>
      </c>
      <c r="O49" s="16"/>
      <c r="P49" s="16"/>
      <c r="Q49" s="16"/>
      <c r="R49" s="16"/>
      <c r="S49" s="16"/>
      <c r="T49" s="16"/>
      <c r="U49" s="16"/>
      <c r="V49" s="16"/>
      <c r="W49" s="98" t="s">
        <v>209</v>
      </c>
      <c r="X49" s="16"/>
      <c r="Y49" s="16"/>
      <c r="Z49" s="16"/>
      <c r="AA49" s="16"/>
    </row>
    <row r="50" spans="1:27" ht="94.5" customHeight="1" x14ac:dyDescent="0.25">
      <c r="A50" s="14">
        <v>45</v>
      </c>
      <c r="B50" s="108" t="s">
        <v>244</v>
      </c>
      <c r="C50" s="117" t="s">
        <v>79</v>
      </c>
      <c r="D50" s="16"/>
      <c r="E50" s="16"/>
      <c r="F50" s="16"/>
      <c r="G50" s="107" t="s">
        <v>245</v>
      </c>
      <c r="H50" s="6" t="s">
        <v>249</v>
      </c>
      <c r="I50" s="16"/>
      <c r="J50" s="14">
        <v>2022</v>
      </c>
      <c r="K50" s="125">
        <v>12160</v>
      </c>
      <c r="L50" s="109">
        <v>12160</v>
      </c>
      <c r="M50" s="16"/>
      <c r="N50" s="108" t="s">
        <v>82</v>
      </c>
      <c r="O50" s="16"/>
      <c r="P50" s="16"/>
      <c r="Q50" s="16"/>
      <c r="R50" s="16"/>
      <c r="S50" s="16"/>
      <c r="T50" s="16"/>
      <c r="U50" s="16"/>
      <c r="V50" s="16"/>
      <c r="W50" s="15" t="s">
        <v>221</v>
      </c>
      <c r="X50" s="16"/>
      <c r="Y50" s="16"/>
      <c r="Z50" s="16"/>
      <c r="AA50" s="98" t="s">
        <v>217</v>
      </c>
    </row>
    <row r="51" spans="1:27" ht="114" customHeight="1" x14ac:dyDescent="0.25">
      <c r="A51" s="14">
        <v>46</v>
      </c>
      <c r="B51" s="6" t="s">
        <v>42</v>
      </c>
      <c r="C51" s="7" t="s">
        <v>47</v>
      </c>
      <c r="D51" s="127"/>
      <c r="E51" s="6">
        <v>14</v>
      </c>
      <c r="F51" s="127"/>
      <c r="G51" s="6" t="s">
        <v>58</v>
      </c>
      <c r="H51" s="5" t="s">
        <v>247</v>
      </c>
      <c r="I51" s="127"/>
      <c r="J51" s="14" t="s">
        <v>64</v>
      </c>
      <c r="K51" s="111">
        <v>91534.29</v>
      </c>
      <c r="L51" s="111">
        <v>4576.7</v>
      </c>
      <c r="M51" s="127"/>
      <c r="N51" s="15" t="s">
        <v>266</v>
      </c>
      <c r="O51" s="127"/>
      <c r="P51" s="127"/>
      <c r="Q51" s="127"/>
      <c r="R51" s="127"/>
      <c r="S51" s="127"/>
      <c r="T51" s="127"/>
      <c r="U51" s="127"/>
      <c r="V51" s="127"/>
      <c r="W51" s="6" t="s">
        <v>69</v>
      </c>
      <c r="X51" s="127"/>
      <c r="Y51" s="127"/>
      <c r="Z51" s="127"/>
      <c r="AA51" s="128" t="s">
        <v>216</v>
      </c>
    </row>
    <row r="52" spans="1:27" ht="112.5" x14ac:dyDescent="0.25">
      <c r="A52" s="14">
        <v>47</v>
      </c>
      <c r="B52" s="6" t="s">
        <v>314</v>
      </c>
      <c r="C52" s="7" t="s">
        <v>40</v>
      </c>
      <c r="D52" s="8" t="s">
        <v>315</v>
      </c>
      <c r="E52" s="4"/>
      <c r="F52" s="4"/>
      <c r="G52" s="7" t="s">
        <v>57</v>
      </c>
      <c r="H52" s="5" t="s">
        <v>250</v>
      </c>
      <c r="I52" s="15" t="s">
        <v>316</v>
      </c>
      <c r="J52" s="14" t="s">
        <v>63</v>
      </c>
      <c r="K52" s="111">
        <v>108464</v>
      </c>
      <c r="L52" s="4"/>
      <c r="M52" s="4"/>
      <c r="N52" s="7" t="s">
        <v>313</v>
      </c>
      <c r="O52" s="4"/>
      <c r="P52" s="4"/>
      <c r="Q52" s="4"/>
      <c r="R52" s="4"/>
      <c r="S52" s="4"/>
      <c r="T52" s="4"/>
      <c r="U52" s="4"/>
      <c r="V52" s="4"/>
      <c r="W52" s="5" t="s">
        <v>69</v>
      </c>
      <c r="X52" s="4"/>
      <c r="Y52" s="4"/>
      <c r="Z52" s="4"/>
      <c r="AA52" s="11" t="s">
        <v>216</v>
      </c>
    </row>
    <row r="53" spans="1:27" ht="112.5" x14ac:dyDescent="0.25">
      <c r="A53" s="14">
        <v>48</v>
      </c>
      <c r="B53" s="5" t="s">
        <v>35</v>
      </c>
      <c r="C53" s="8" t="s">
        <v>45</v>
      </c>
      <c r="D53" s="8" t="s">
        <v>312</v>
      </c>
      <c r="E53" s="4"/>
      <c r="F53" s="4"/>
      <c r="G53" s="7" t="s">
        <v>52</v>
      </c>
      <c r="H53" s="5" t="s">
        <v>250</v>
      </c>
      <c r="I53" s="15" t="s">
        <v>311</v>
      </c>
      <c r="J53" s="14" t="s">
        <v>269</v>
      </c>
      <c r="K53" s="134">
        <v>22965.1</v>
      </c>
      <c r="L53" s="4"/>
      <c r="M53" s="134"/>
      <c r="N53" s="7" t="s">
        <v>313</v>
      </c>
      <c r="O53" s="4"/>
      <c r="P53" s="4"/>
      <c r="Q53" s="4"/>
      <c r="R53" s="4"/>
      <c r="S53" s="4"/>
      <c r="T53" s="4"/>
      <c r="U53" s="4"/>
      <c r="V53" s="4"/>
      <c r="W53" s="5" t="s">
        <v>69</v>
      </c>
      <c r="X53" s="4"/>
      <c r="Y53" s="4"/>
      <c r="Z53" s="4"/>
      <c r="AA53" s="11" t="s">
        <v>214</v>
      </c>
    </row>
    <row r="54" spans="1:27" s="113" customFormat="1" x14ac:dyDescent="0.25">
      <c r="A54" s="115"/>
      <c r="B54" s="176"/>
      <c r="C54" s="116"/>
      <c r="D54" s="116"/>
      <c r="E54" s="116"/>
      <c r="F54" s="116"/>
      <c r="G54" s="185"/>
      <c r="H54" s="185"/>
      <c r="I54" s="185"/>
      <c r="J54" s="185"/>
      <c r="K54" s="114">
        <f>SUM(K6:K53)</f>
        <v>2062405.2011700002</v>
      </c>
      <c r="L54" s="114">
        <f>SUM(L6:L51)</f>
        <v>1389049.41117</v>
      </c>
      <c r="M54" s="114">
        <f>SUM(M6:M51)</f>
        <v>281096.09999999998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</row>
    <row r="55" spans="1:27" s="113" customFormat="1" x14ac:dyDescent="0.25">
      <c r="A55" s="115"/>
      <c r="B55" s="176"/>
      <c r="C55" s="116"/>
      <c r="D55" s="116"/>
      <c r="E55" s="116"/>
      <c r="F55" s="116"/>
      <c r="G55" s="184" t="s">
        <v>260</v>
      </c>
      <c r="H55" s="184"/>
      <c r="I55" s="184"/>
      <c r="J55" s="184"/>
      <c r="K55" s="119">
        <f>K10+K13+K12+K15+K14+K20+K21+K22+K23+K24+K30+K32</f>
        <v>217550.19999999998</v>
      </c>
      <c r="L55" s="116">
        <v>12</v>
      </c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</row>
    <row r="56" spans="1:27" s="113" customFormat="1" x14ac:dyDescent="0.25">
      <c r="A56" s="115"/>
      <c r="B56" s="176"/>
      <c r="C56" s="116"/>
      <c r="D56" s="116"/>
      <c r="E56" s="116"/>
      <c r="F56" s="116"/>
      <c r="G56" s="184" t="s">
        <v>249</v>
      </c>
      <c r="H56" s="184"/>
      <c r="I56" s="184"/>
      <c r="J56" s="184"/>
      <c r="K56" s="120">
        <f>K7+K8+K9+K11+K33+K34+K35+K36+K37+K38+K39+K50</f>
        <v>903428.96</v>
      </c>
      <c r="L56" s="116">
        <v>12</v>
      </c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</row>
    <row r="57" spans="1:27" s="113" customFormat="1" x14ac:dyDescent="0.25">
      <c r="A57" s="115"/>
      <c r="B57" s="176"/>
      <c r="C57" s="116"/>
      <c r="D57" s="116"/>
      <c r="E57" s="116"/>
      <c r="F57" s="116"/>
      <c r="G57" s="184" t="s">
        <v>247</v>
      </c>
      <c r="H57" s="184"/>
      <c r="I57" s="184"/>
      <c r="J57" s="184"/>
      <c r="K57" s="119">
        <f>K19+K51</f>
        <v>92134.29</v>
      </c>
      <c r="L57" s="116">
        <v>2</v>
      </c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</row>
    <row r="58" spans="1:27" s="113" customFormat="1" x14ac:dyDescent="0.25">
      <c r="A58" s="115"/>
      <c r="B58" s="176"/>
      <c r="C58" s="116"/>
      <c r="D58" s="116"/>
      <c r="E58" s="116"/>
      <c r="F58" s="116"/>
      <c r="G58" s="184" t="s">
        <v>251</v>
      </c>
      <c r="H58" s="184"/>
      <c r="I58" s="184"/>
      <c r="J58" s="184"/>
      <c r="K58" s="119">
        <f>K31+K40+K43+K29</f>
        <v>101730</v>
      </c>
      <c r="L58" s="116">
        <v>4</v>
      </c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</row>
    <row r="59" spans="1:27" s="113" customFormat="1" x14ac:dyDescent="0.25">
      <c r="A59" s="115"/>
      <c r="B59" s="176"/>
      <c r="C59" s="116"/>
      <c r="D59" s="116"/>
      <c r="E59" s="116"/>
      <c r="F59" s="116"/>
      <c r="G59" s="184" t="s">
        <v>250</v>
      </c>
      <c r="H59" s="184"/>
      <c r="I59" s="184"/>
      <c r="J59" s="184"/>
      <c r="K59" s="120">
        <f>K6+K41+K42+K52+K53</f>
        <v>613580.9</v>
      </c>
      <c r="L59" s="116">
        <v>5</v>
      </c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</row>
    <row r="60" spans="1:27" s="113" customFormat="1" x14ac:dyDescent="0.25">
      <c r="A60" s="115"/>
      <c r="B60" s="176"/>
      <c r="C60" s="116"/>
      <c r="D60" s="116"/>
      <c r="E60" s="116"/>
      <c r="F60" s="116"/>
      <c r="G60" s="184" t="s">
        <v>261</v>
      </c>
      <c r="H60" s="184"/>
      <c r="I60" s="184"/>
      <c r="J60" s="184"/>
      <c r="K60" s="119">
        <f>K25+K26+K27+K28+K45+K46+K47+K48+K49</f>
        <v>108535</v>
      </c>
      <c r="L60" s="116">
        <v>9</v>
      </c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</row>
    <row r="61" spans="1:27" s="113" customFormat="1" x14ac:dyDescent="0.25">
      <c r="A61" s="115"/>
      <c r="B61" s="176"/>
      <c r="C61" s="116"/>
      <c r="D61" s="116"/>
      <c r="E61" s="116"/>
      <c r="F61" s="116"/>
      <c r="G61" s="184" t="s">
        <v>248</v>
      </c>
      <c r="H61" s="184"/>
      <c r="I61" s="184"/>
      <c r="J61" s="184"/>
      <c r="K61" s="119">
        <f>K16</f>
        <v>3000</v>
      </c>
      <c r="L61" s="116">
        <v>1</v>
      </c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</row>
    <row r="62" spans="1:27" s="113" customFormat="1" x14ac:dyDescent="0.25">
      <c r="A62" s="115"/>
      <c r="B62" s="176"/>
      <c r="C62" s="116"/>
      <c r="D62" s="116"/>
      <c r="E62" s="116"/>
      <c r="F62" s="116"/>
      <c r="G62" s="184" t="s">
        <v>254</v>
      </c>
      <c r="H62" s="184"/>
      <c r="I62" s="184"/>
      <c r="J62" s="184"/>
      <c r="K62" s="119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</row>
    <row r="63" spans="1:27" s="113" customFormat="1" x14ac:dyDescent="0.25">
      <c r="A63" s="115"/>
      <c r="B63" s="176"/>
      <c r="C63" s="116"/>
      <c r="D63" s="116"/>
      <c r="E63" s="116"/>
      <c r="F63" s="116"/>
      <c r="G63" s="184" t="s">
        <v>255</v>
      </c>
      <c r="H63" s="184"/>
      <c r="I63" s="184"/>
      <c r="J63" s="184"/>
      <c r="K63" s="120">
        <f>K17+K18</f>
        <v>4945.8511699999999</v>
      </c>
      <c r="L63" s="116">
        <v>2</v>
      </c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</row>
    <row r="64" spans="1:27" s="113" customFormat="1" x14ac:dyDescent="0.25">
      <c r="A64" s="115"/>
      <c r="B64" s="176"/>
      <c r="C64" s="116"/>
      <c r="D64" s="116"/>
      <c r="E64" s="116"/>
      <c r="F64" s="116"/>
      <c r="G64" s="184" t="s">
        <v>257</v>
      </c>
      <c r="H64" s="184"/>
      <c r="I64" s="184"/>
      <c r="J64" s="184"/>
      <c r="K64" s="119">
        <f>K44</f>
        <v>17500</v>
      </c>
      <c r="L64" s="116">
        <v>1</v>
      </c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</row>
    <row r="65" spans="1:27" s="113" customFormat="1" x14ac:dyDescent="0.25">
      <c r="A65" s="115"/>
      <c r="B65" s="176"/>
      <c r="C65" s="116"/>
      <c r="D65" s="116"/>
      <c r="E65" s="116"/>
      <c r="F65" s="116"/>
      <c r="G65" s="116"/>
      <c r="H65" s="116"/>
      <c r="I65" s="116"/>
      <c r="J65" s="116"/>
      <c r="K65" s="118">
        <f>K55+K56+K57+K58+K59+K60+K61+K62+K63+K64</f>
        <v>2062405.20117</v>
      </c>
      <c r="L65" s="116">
        <f>L55+L56+L57+L58+L59+L60+L61+L62+L63+L64</f>
        <v>48</v>
      </c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</row>
    <row r="66" spans="1:27" s="113" customFormat="1" x14ac:dyDescent="0.25">
      <c r="A66" s="115"/>
      <c r="B66" s="17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</row>
    <row r="67" spans="1:27" s="113" customFormat="1" x14ac:dyDescent="0.25">
      <c r="A67" s="115"/>
      <c r="B67" s="176"/>
      <c r="C67" s="116"/>
      <c r="D67" s="116"/>
      <c r="E67" s="116"/>
      <c r="F67" s="116"/>
      <c r="G67" s="116"/>
      <c r="H67" s="116"/>
      <c r="I67" s="116"/>
      <c r="J67" s="116"/>
      <c r="K67" s="150">
        <f>K65-K54</f>
        <v>0</v>
      </c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</row>
    <row r="68" spans="1:27" s="113" customFormat="1" x14ac:dyDescent="0.25">
      <c r="A68" s="115"/>
      <c r="B68" s="17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7" s="113" customFormat="1" x14ac:dyDescent="0.25">
      <c r="A69" s="115"/>
      <c r="B69" s="17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</row>
    <row r="70" spans="1:27" s="113" customFormat="1" x14ac:dyDescent="0.25">
      <c r="A70" s="115"/>
      <c r="B70" s="17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</row>
    <row r="71" spans="1:27" s="113" customFormat="1" x14ac:dyDescent="0.25">
      <c r="A71" s="115"/>
      <c r="B71" s="176"/>
      <c r="C71" s="116"/>
      <c r="D71" s="116"/>
      <c r="E71" s="116"/>
      <c r="F71" s="116"/>
      <c r="G71" s="116"/>
      <c r="H71" s="116"/>
      <c r="I71" s="116"/>
      <c r="J71" s="116"/>
      <c r="K71" s="150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</row>
    <row r="72" spans="1:27" s="113" customFormat="1" x14ac:dyDescent="0.25">
      <c r="A72" s="115"/>
      <c r="B72" s="17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</row>
    <row r="73" spans="1:27" s="113" customFormat="1" x14ac:dyDescent="0.25">
      <c r="A73" s="115"/>
      <c r="B73" s="17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</row>
    <row r="74" spans="1:27" s="113" customFormat="1" x14ac:dyDescent="0.25">
      <c r="A74" s="115"/>
      <c r="B74" s="17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</row>
    <row r="75" spans="1:27" s="113" customFormat="1" x14ac:dyDescent="0.25">
      <c r="B75" s="177"/>
    </row>
    <row r="76" spans="1:27" s="113" customFormat="1" x14ac:dyDescent="0.25">
      <c r="B76" s="177"/>
    </row>
  </sheetData>
  <autoFilter ref="G1:G76"/>
  <mergeCells count="34">
    <mergeCell ref="AA2:AA4"/>
    <mergeCell ref="V3:V4"/>
    <mergeCell ref="W2:W4"/>
    <mergeCell ref="X2:X4"/>
    <mergeCell ref="Y2:Y4"/>
    <mergeCell ref="Z2:Z4"/>
    <mergeCell ref="S2:V2"/>
    <mergeCell ref="A1:AA1"/>
    <mergeCell ref="O2:R2"/>
    <mergeCell ref="O3:P3"/>
    <mergeCell ref="Q3:R3"/>
    <mergeCell ref="S3:T3"/>
    <mergeCell ref="U3:U4"/>
    <mergeCell ref="G2:G4"/>
    <mergeCell ref="H2:H4"/>
    <mergeCell ref="I2:I4"/>
    <mergeCell ref="J2:J4"/>
    <mergeCell ref="K2:N3"/>
    <mergeCell ref="A2:A4"/>
    <mergeCell ref="B2:B4"/>
    <mergeCell ref="C2:D3"/>
    <mergeCell ref="E2:E4"/>
    <mergeCell ref="F2:F4"/>
    <mergeCell ref="G54:J54"/>
    <mergeCell ref="G55:J55"/>
    <mergeCell ref="G56:J56"/>
    <mergeCell ref="G57:J57"/>
    <mergeCell ref="G58:J58"/>
    <mergeCell ref="G63:J63"/>
    <mergeCell ref="G64:J64"/>
    <mergeCell ref="G59:J59"/>
    <mergeCell ref="G60:J60"/>
    <mergeCell ref="G61:J61"/>
    <mergeCell ref="G62:J62"/>
  </mergeCells>
  <dataValidations disablePrompts="1" count="1">
    <dataValidation showInputMessage="1" showErrorMessage="1" errorTitle="Input error" error="Value is not in list." promptTitle="Language" prompt="Русский" sqref="C18">
      <formula1>" "</formula1>
    </dataValidation>
  </dataValidations>
  <hyperlinks>
    <hyperlink ref="W26" r:id="rId1" display="https://www.rusprofile.ru/id/9182844"/>
  </hyperlinks>
  <pageMargins left="0" right="0" top="0" bottom="0" header="0" footer="0"/>
  <pageSetup paperSize="9" scale="4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Планируемые</vt:lpstr>
      <vt:lpstr>Реализуемые</vt:lpstr>
      <vt:lpstr>Планируемые!Область_печати</vt:lpstr>
      <vt:lpstr>Реализуемые!Область_печати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Матвиенко Анастасия Дмитриевна</dc:creator>
  <cp:lastModifiedBy>Нонко Сергей Михайлович</cp:lastModifiedBy>
  <cp:lastPrinted>2022-07-26T07:30:43Z</cp:lastPrinted>
  <dcterms:created xsi:type="dcterms:W3CDTF">2022-02-08T15:33:40Z</dcterms:created>
  <dcterms:modified xsi:type="dcterms:W3CDTF">2022-07-27T10:52:50Z</dcterms:modified>
</cp:coreProperties>
</file>